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vsdx" ContentType="application/vnd.ms-visio.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filterPrivacy="1" codeName="ThisWorkbook"/>
  <xr:revisionPtr revIDLastSave="0" documentId="13_ncr:1_{41C514D2-C2D9-439B-B795-CA68A82661B3}" xr6:coauthVersionLast="47" xr6:coauthVersionMax="47" xr10:uidLastSave="{00000000-0000-0000-0000-000000000000}"/>
  <bookViews>
    <workbookView xWindow="-120" yWindow="-120" windowWidth="29040" windowHeight="15840" tabRatio="878" activeTab="6" xr2:uid="{00000000-000D-0000-FFFF-FFFF00000000}"/>
  </bookViews>
  <sheets>
    <sheet name="查核必填-廠商基本資料及水源(表1)" sheetId="1" r:id="rId1"/>
    <sheet name="查核必填-實際用水量(表2)" sheetId="16" r:id="rId2"/>
    <sheet name="冷卻水塔&amp;洗滌塔試算參考" sheetId="5" r:id="rId3"/>
    <sheet name="用水平衡概念" sheetId="13" r:id="rId4"/>
    <sheet name="用水平衡圖(範例)" sheetId="8" r:id="rId5"/>
    <sheet name="回收率" sheetId="10" r:id="rId6"/>
    <sheet name="用水編號代碼表" sheetId="2" r:id="rId7"/>
  </sheets>
  <definedNames>
    <definedName name="_xlnm._FilterDatabase" localSheetId="1" hidden="1">'查核必填-實際用水量(表2)'!$B$1:$L$15</definedName>
    <definedName name="_xlnm.Print_Area" localSheetId="4">'用水平衡圖(範例)'!$A$1:$AI$52</definedName>
    <definedName name="_xlnm.Print_Area" localSheetId="6">用水編號代碼表!$A$1:$N$29</definedName>
    <definedName name="_xlnm.Print_Area" localSheetId="5">回收率!$A$1:$M$18</definedName>
    <definedName name="_xlnm.Print_Area" localSheetId="2">'冷卻水塔&amp;洗滌塔試算參考'!$A$1:$M$35</definedName>
    <definedName name="_xlnm.Print_Area" localSheetId="1">'查核必填-實際用水量(表2)'!$A$1:$M$16</definedName>
    <definedName name="_xlnm.Print_Area" localSheetId="0">'查核必填-廠商基本資料及水源(表1)'!$A$1:$R$34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" i="16" l="1"/>
  <c r="K13" i="16"/>
  <c r="I13" i="16"/>
  <c r="H13" i="16"/>
  <c r="G13" i="16"/>
  <c r="L11" i="16"/>
  <c r="L10" i="16"/>
  <c r="L9" i="16"/>
  <c r="L5" i="16"/>
  <c r="E8" i="10" l="1"/>
  <c r="L8" i="16" l="1"/>
  <c r="E11" i="10" l="1"/>
  <c r="E7" i="10"/>
  <c r="E10" i="10"/>
  <c r="L7" i="16"/>
  <c r="L13" i="16" s="1"/>
  <c r="E6" i="10"/>
  <c r="B32" i="1"/>
  <c r="B30" i="1"/>
  <c r="E14" i="10" l="1"/>
  <c r="E9" i="10"/>
  <c r="E15" i="10" s="1"/>
  <c r="G16" i="5" l="1"/>
  <c r="N18" i="1"/>
  <c r="P18" i="1" s="1"/>
  <c r="N19" i="1"/>
  <c r="N20" i="1"/>
  <c r="N21" i="1"/>
  <c r="N22" i="1"/>
  <c r="N23" i="1"/>
  <c r="N24" i="1"/>
  <c r="N25" i="1"/>
  <c r="N26" i="1"/>
  <c r="N17" i="1"/>
  <c r="P17" i="1" s="1"/>
  <c r="G35" i="5" l="1"/>
  <c r="G34" i="5"/>
  <c r="G18" i="5"/>
  <c r="G17" i="5"/>
  <c r="G19" i="5" s="1"/>
  <c r="D12" i="2"/>
  <c r="D21" i="2" l="1"/>
  <c r="J21" i="2"/>
  <c r="J12" i="2"/>
  <c r="E16" i="10" l="1"/>
  <c r="P25" i="1"/>
  <c r="P26" i="1" l="1"/>
  <c r="P23" i="1"/>
  <c r="P22" i="1"/>
  <c r="P21" i="1"/>
  <c r="P19" i="1"/>
  <c r="P20" i="1"/>
  <c r="P2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G13" authorId="0" shapeId="0" xr:uid="{00000000-0006-0000-0100-000001000000}">
      <text>
        <r>
          <rPr>
            <b/>
            <sz val="9"/>
            <color indexed="81"/>
            <rFont val="微軟正黑體"/>
            <family val="2"/>
            <charset val="136"/>
          </rPr>
          <t>用水代碼(I合)</t>
        </r>
      </text>
    </comment>
    <comment ref="H13" authorId="0" shapeId="0" xr:uid="{00000000-0006-0000-0100-000002000000}">
      <text>
        <r>
          <rPr>
            <b/>
            <sz val="9"/>
            <color indexed="81"/>
            <rFont val="微軟正黑體"/>
            <family val="2"/>
            <charset val="136"/>
          </rPr>
          <t>用水代碼(c合)</t>
        </r>
      </text>
    </comment>
    <comment ref="I13" authorId="0" shapeId="0" xr:uid="{00000000-0006-0000-0100-000003000000}">
      <text>
        <r>
          <rPr>
            <b/>
            <sz val="9"/>
            <color indexed="81"/>
            <rFont val="微軟正黑體"/>
            <family val="2"/>
            <charset val="136"/>
          </rPr>
          <t>用水代碼(u合)</t>
        </r>
      </text>
    </comment>
    <comment ref="K13" authorId="0" shapeId="0" xr:uid="{00000000-0006-0000-0100-000004000000}">
      <text>
        <r>
          <rPr>
            <b/>
            <sz val="9"/>
            <color indexed="81"/>
            <rFont val="微軟正黑體"/>
            <family val="2"/>
            <charset val="136"/>
          </rPr>
          <t>用水代碼(w合)</t>
        </r>
      </text>
    </comment>
    <comment ref="L13" authorId="0" shapeId="0" xr:uid="{00000000-0006-0000-0100-000005000000}">
      <text>
        <r>
          <rPr>
            <b/>
            <sz val="9"/>
            <color indexed="81"/>
            <rFont val="微軟正黑體"/>
            <family val="2"/>
            <charset val="136"/>
          </rPr>
          <t>用水代碼(D)</t>
        </r>
      </text>
    </comment>
  </commentList>
</comments>
</file>

<file path=xl/sharedStrings.xml><?xml version="1.0" encoding="utf-8"?>
<sst xmlns="http://schemas.openxmlformats.org/spreadsheetml/2006/main" count="253" uniqueCount="230">
  <si>
    <t>e-mail</t>
  </si>
  <si>
    <t>用水編號代碼表</t>
    <phoneticPr fontId="2" type="noConversion"/>
  </si>
  <si>
    <t>代碼</t>
    <phoneticPr fontId="2" type="noConversion"/>
  </si>
  <si>
    <t>說明</t>
    <phoneticPr fontId="2" type="noConversion"/>
  </si>
  <si>
    <t>自來水取水量</t>
    <phoneticPr fontId="2" type="noConversion"/>
  </si>
  <si>
    <t>地下水取水量</t>
    <phoneticPr fontId="2" type="noConversion"/>
  </si>
  <si>
    <t>地面水取水量</t>
    <phoneticPr fontId="2" type="noConversion"/>
  </si>
  <si>
    <t>購買原水(ex工業水)</t>
    <phoneticPr fontId="2" type="noConversion"/>
  </si>
  <si>
    <t>再生水取水量</t>
    <phoneticPr fontId="2" type="noConversion"/>
  </si>
  <si>
    <t>雨水取水量</t>
    <phoneticPr fontId="2" type="noConversion"/>
  </si>
  <si>
    <t>冷凝水取水量</t>
    <phoneticPr fontId="2" type="noConversion"/>
  </si>
  <si>
    <t>冷卻水塔排放水提供再利用</t>
    <phoneticPr fontId="2" type="noConversion"/>
  </si>
  <si>
    <t>原始取水量</t>
    <phoneticPr fontId="2" type="noConversion"/>
  </si>
  <si>
    <t>回用水量</t>
    <phoneticPr fontId="2" type="noConversion"/>
  </si>
  <si>
    <t>循環水量</t>
    <phoneticPr fontId="2" type="noConversion"/>
  </si>
  <si>
    <t>鍋爐內循環水量</t>
    <phoneticPr fontId="2" type="noConversion"/>
  </si>
  <si>
    <t>洗滌塔循環水量</t>
    <phoneticPr fontId="2" type="noConversion"/>
  </si>
  <si>
    <t>純水系統排放水再進入純水系統處理</t>
    <phoneticPr fontId="2" type="noConversion"/>
  </si>
  <si>
    <t>製程內循環水量(如清洗用水重複利用)</t>
    <phoneticPr fontId="2" type="noConversion"/>
  </si>
  <si>
    <t>製程用水排放水提供再利用</t>
    <phoneticPr fontId="2" type="noConversion"/>
  </si>
  <si>
    <t>鍋爐排放水提供再利用</t>
    <phoneticPr fontId="2" type="noConversion"/>
  </si>
  <si>
    <t>洗滌塔排放水提供再利用</t>
    <phoneticPr fontId="2" type="noConversion"/>
  </si>
  <si>
    <t>純水系統排放水提供再利用</t>
    <phoneticPr fontId="2" type="noConversion"/>
  </si>
  <si>
    <t>污水處理系統排放水提供再利用</t>
    <phoneticPr fontId="2" type="noConversion"/>
  </si>
  <si>
    <t>民生用水循環水量</t>
    <phoneticPr fontId="2" type="noConversion"/>
  </si>
  <si>
    <t>民生用水排放水提供再利用</t>
    <phoneticPr fontId="2" type="noConversion"/>
  </si>
  <si>
    <t>污水處理系統內循環或排放水再提供污水處理廠使用</t>
    <phoneticPr fontId="2" type="noConversion"/>
  </si>
  <si>
    <t>冷卻水塔消耗水量</t>
    <phoneticPr fontId="2" type="noConversion"/>
  </si>
  <si>
    <t>純水系統消耗水量</t>
    <phoneticPr fontId="2" type="noConversion"/>
  </si>
  <si>
    <t>污水處理系統消耗水量</t>
    <phoneticPr fontId="2" type="noConversion"/>
  </si>
  <si>
    <t>排放水</t>
    <phoneticPr fontId="2" type="noConversion"/>
  </si>
  <si>
    <t>冷卻水塔排水量</t>
    <phoneticPr fontId="2" type="noConversion"/>
  </si>
  <si>
    <t>鍋爐排水量</t>
    <phoneticPr fontId="2" type="noConversion"/>
  </si>
  <si>
    <t>洗滌塔排水量</t>
    <phoneticPr fontId="2" type="noConversion"/>
  </si>
  <si>
    <t>純水系統排水量</t>
    <phoneticPr fontId="2" type="noConversion"/>
  </si>
  <si>
    <t>污水處理系統排水量</t>
    <phoneticPr fontId="2" type="noConversion"/>
  </si>
  <si>
    <t>製程用水排水量</t>
    <phoneticPr fontId="2" type="noConversion"/>
  </si>
  <si>
    <t>民生用水排水量</t>
    <phoneticPr fontId="2" type="noConversion"/>
  </si>
  <si>
    <t>鍋爐消耗水量</t>
    <phoneticPr fontId="2" type="noConversion"/>
  </si>
  <si>
    <t>洗滌塔消耗水量</t>
    <phoneticPr fontId="2" type="noConversion"/>
  </si>
  <si>
    <t>備註</t>
    <phoneticPr fontId="2" type="noConversion"/>
  </si>
  <si>
    <t>(CMD)</t>
    <phoneticPr fontId="2" type="noConversion"/>
  </si>
  <si>
    <t>D</t>
    <phoneticPr fontId="2" type="noConversion"/>
  </si>
  <si>
    <t>項目</t>
    <phoneticPr fontId="2" type="noConversion"/>
  </si>
  <si>
    <t>民生消耗水量</t>
    <phoneticPr fontId="2" type="noConversion"/>
  </si>
  <si>
    <t>用水回收率計算</t>
    <phoneticPr fontId="2" type="noConversion"/>
  </si>
  <si>
    <t>備註與計算方式</t>
    <phoneticPr fontId="2" type="noConversion"/>
  </si>
  <si>
    <t>總取水量</t>
    <phoneticPr fontId="2" type="noConversion"/>
  </si>
  <si>
    <t>冷卻系統循環水量</t>
    <phoneticPr fontId="2" type="noConversion"/>
  </si>
  <si>
    <t>非冷卻循環用水量</t>
    <phoneticPr fontId="2" type="noConversion"/>
  </si>
  <si>
    <t>總蒸散損失量</t>
    <phoneticPr fontId="2" type="noConversion"/>
  </si>
  <si>
    <t>R1</t>
    <phoneticPr fontId="2" type="noConversion"/>
  </si>
  <si>
    <t>回收率(%)</t>
    <phoneticPr fontId="2" type="noConversion"/>
  </si>
  <si>
    <t>R2</t>
    <phoneticPr fontId="2" type="noConversion"/>
  </si>
  <si>
    <t>R3</t>
    <phoneticPr fontId="2" type="noConversion"/>
  </si>
  <si>
    <t>水量(CMD)</t>
    <phoneticPr fontId="2" type="noConversion"/>
  </si>
  <si>
    <t>冷卻水塔內循環水量</t>
    <phoneticPr fontId="2" type="noConversion"/>
  </si>
  <si>
    <t>洗滌塔數量規格表</t>
    <phoneticPr fontId="2" type="noConversion"/>
  </si>
  <si>
    <t>用水代號與平衡圖(範例)</t>
    <phoneticPr fontId="2" type="noConversion"/>
  </si>
  <si>
    <t>註：總用水量=總取水量+總回收水量+總循環用水量</t>
    <phoneticPr fontId="2" type="noConversion"/>
  </si>
  <si>
    <t>用水代號資料來源：經濟部水利署用水計畫書件內容及格式-用水平衡圖繪製說明</t>
    <phoneticPr fontId="2" type="noConversion"/>
  </si>
  <si>
    <t>冷卻前後水溫差</t>
    <phoneticPr fontId="2" type="noConversion"/>
  </si>
  <si>
    <t>嘉南藥理大學</t>
    <phoneticPr fontId="2" type="noConversion"/>
  </si>
  <si>
    <t>第二頁</t>
    <phoneticPr fontId="2" type="noConversion"/>
  </si>
  <si>
    <t>編號</t>
    <phoneticPr fontId="2" type="noConversion"/>
  </si>
  <si>
    <t>2.工業區</t>
  </si>
  <si>
    <t>4.負責人</t>
  </si>
  <si>
    <t>5.地址</t>
    <phoneticPr fontId="2" type="noConversion"/>
  </si>
  <si>
    <t>姓名</t>
  </si>
  <si>
    <t>電話</t>
  </si>
  <si>
    <t>傳真</t>
  </si>
  <si>
    <t>7.行業別(2位碼)</t>
    <phoneticPr fontId="2" type="noConversion"/>
  </si>
  <si>
    <t>行業別(4位碼)</t>
    <phoneticPr fontId="2" type="noConversion"/>
  </si>
  <si>
    <t>9.員工人數(人)</t>
    <phoneticPr fontId="2" type="noConversion"/>
  </si>
  <si>
    <t>查核單位</t>
    <phoneticPr fontId="2" type="noConversion"/>
  </si>
  <si>
    <t>受查單位
人員簽名</t>
    <phoneticPr fontId="2" type="noConversion"/>
  </si>
  <si>
    <t>3.統一編號</t>
    <phoneticPr fontId="2" type="noConversion"/>
  </si>
  <si>
    <t>7.行業別(2位碼)</t>
    <phoneticPr fontId="2" type="noConversion"/>
  </si>
  <si>
    <t>第一頁</t>
    <phoneticPr fontId="2" type="noConversion"/>
  </si>
  <si>
    <t>3.統一編號</t>
    <phoneticPr fontId="2" type="noConversion"/>
  </si>
  <si>
    <t>6.聯絡人</t>
    <phoneticPr fontId="2" type="noConversion"/>
  </si>
  <si>
    <t>8.主要產品</t>
    <phoneticPr fontId="2" type="noConversion"/>
  </si>
  <si>
    <t>8.主要產品</t>
    <phoneticPr fontId="2" type="noConversion"/>
  </si>
  <si>
    <t>查核日期</t>
    <phoneticPr fontId="2" type="noConversion"/>
  </si>
  <si>
    <t>查核人員簽名</t>
    <phoneticPr fontId="2" type="noConversion"/>
  </si>
  <si>
    <t>受查單位</t>
    <phoneticPr fontId="2" type="noConversion"/>
  </si>
  <si>
    <t>※請將本頁紙本輸出後於『受查單位人員簽名』親筆簽名。</t>
    <phoneticPr fontId="2" type="noConversion"/>
  </si>
  <si>
    <t>台灣自來水公司為11碼
(例22-31962567-3)</t>
    <phoneticPr fontId="2" type="noConversion"/>
  </si>
  <si>
    <t>抄表讀值</t>
    <phoneticPr fontId="2" type="noConversion"/>
  </si>
  <si>
    <t>天</t>
    <phoneticPr fontId="2" type="noConversion"/>
  </si>
  <si>
    <t>合計</t>
    <phoneticPr fontId="2" type="noConversion"/>
  </si>
  <si>
    <t>用水基線調查表</t>
    <phoneticPr fontId="2" type="noConversion"/>
  </si>
  <si>
    <t>消耗水量</t>
    <phoneticPr fontId="2" type="noConversion"/>
  </si>
  <si>
    <t>排水量</t>
    <phoneticPr fontId="2" type="noConversion"/>
  </si>
  <si>
    <t>水量</t>
    <phoneticPr fontId="2" type="noConversion"/>
  </si>
  <si>
    <t>-</t>
    <phoneticPr fontId="2" type="noConversion"/>
  </si>
  <si>
    <t>RT冷凍
噸數(噸)</t>
  </si>
  <si>
    <t>運轉時數
(小時/天)</t>
    <phoneticPr fontId="2" type="noConversion"/>
  </si>
  <si>
    <t>總排氣量*5/1000</t>
    <phoneticPr fontId="2" type="noConversion"/>
  </si>
  <si>
    <r>
      <t>推估</t>
    </r>
    <r>
      <rPr>
        <b/>
        <sz val="12"/>
        <color rgb="FFFF0000"/>
        <rFont val="微軟正黑體"/>
        <family val="2"/>
        <charset val="136"/>
      </rPr>
      <t>消耗水量</t>
    </r>
    <r>
      <rPr>
        <b/>
        <sz val="12"/>
        <color theme="1"/>
        <rFont val="微軟正黑體"/>
        <family val="2"/>
        <charset val="136"/>
      </rPr>
      <t>(以泵規格)</t>
    </r>
  </si>
  <si>
    <t>℃  (1~5)</t>
    <phoneticPr fontId="2" type="noConversion"/>
  </si>
  <si>
    <t>編號</t>
    <phoneticPr fontId="2" type="noConversion"/>
  </si>
  <si>
    <t>數量(座)</t>
    <phoneticPr fontId="2" type="noConversion"/>
  </si>
  <si>
    <t>運轉時數
(小時/天)</t>
    <phoneticPr fontId="2" type="noConversion"/>
  </si>
  <si>
    <t>泵抽水量
(L/min)</t>
    <phoneticPr fontId="2" type="noConversion"/>
  </si>
  <si>
    <t>總RT數*(運轉時數/24)*18</t>
    <phoneticPr fontId="2" type="noConversion"/>
  </si>
  <si>
    <t>排氣量
(CMM)</t>
    <phoneticPr fontId="2" type="noConversion"/>
  </si>
  <si>
    <r>
      <t>以泵規格推估</t>
    </r>
    <r>
      <rPr>
        <b/>
        <sz val="12"/>
        <color rgb="FF0000CC"/>
        <rFont val="微軟正黑體"/>
        <family val="2"/>
        <charset val="136"/>
      </rPr>
      <t>循環水量</t>
    </r>
    <phoneticPr fontId="2" type="noConversion"/>
  </si>
  <si>
    <r>
      <rPr>
        <b/>
        <sz val="10"/>
        <color theme="1"/>
        <rFont val="微軟正黑體"/>
        <family val="2"/>
        <charset val="136"/>
      </rPr>
      <t>用水編號</t>
    </r>
    <r>
      <rPr>
        <b/>
        <sz val="14"/>
        <color theme="1"/>
        <rFont val="微軟正黑體"/>
        <family val="2"/>
        <charset val="136"/>
      </rPr>
      <t>w</t>
    </r>
    <r>
      <rPr>
        <b/>
        <vertAlign val="subscript"/>
        <sz val="14"/>
        <color theme="1"/>
        <rFont val="微軟正黑體"/>
        <family val="2"/>
        <charset val="136"/>
      </rPr>
      <t>4</t>
    </r>
    <phoneticPr fontId="2" type="noConversion"/>
  </si>
  <si>
    <t>泵流量*數量*運轉時數</t>
    <phoneticPr fontId="2" type="noConversion"/>
  </si>
  <si>
    <r>
      <rPr>
        <b/>
        <sz val="10"/>
        <color theme="1"/>
        <rFont val="微軟正黑體"/>
        <family val="2"/>
        <charset val="136"/>
      </rPr>
      <t>用水編號</t>
    </r>
    <r>
      <rPr>
        <b/>
        <sz val="14"/>
        <color theme="1"/>
        <rFont val="微軟正黑體"/>
        <family val="2"/>
        <charset val="136"/>
      </rPr>
      <t>w</t>
    </r>
    <r>
      <rPr>
        <b/>
        <vertAlign val="subscript"/>
        <sz val="14"/>
        <color theme="1"/>
        <rFont val="微軟正黑體"/>
        <family val="2"/>
        <charset val="136"/>
      </rPr>
      <t>4</t>
    </r>
    <phoneticPr fontId="2" type="noConversion"/>
  </si>
  <si>
    <t>以泵規格推估</t>
    <phoneticPr fontId="2" type="noConversion"/>
  </si>
  <si>
    <t>以總冷凍噸數(RT)推估</t>
    <phoneticPr fontId="2" type="noConversion"/>
  </si>
  <si>
    <t>泵流量*數量*運轉時數*60/1000</t>
    <phoneticPr fontId="2" type="noConversion"/>
  </si>
  <si>
    <t>冷卻循環水蒸發損失(0.00085 ×循環水量×出入水溫差×1.8)+飛濺損失(循環水量×(0.1~0.2%)</t>
    <phoneticPr fontId="2" type="noConversion"/>
  </si>
  <si>
    <r>
      <t>用水編號c</t>
    </r>
    <r>
      <rPr>
        <b/>
        <vertAlign val="subscript"/>
        <sz val="12"/>
        <color theme="1"/>
        <rFont val="微軟正黑體"/>
        <family val="2"/>
        <charset val="136"/>
      </rPr>
      <t>1</t>
    </r>
  </si>
  <si>
    <r>
      <t>用水編號w</t>
    </r>
    <r>
      <rPr>
        <b/>
        <vertAlign val="subscript"/>
        <sz val="11"/>
        <color theme="1"/>
        <rFont val="微軟正黑體"/>
        <family val="2"/>
        <charset val="136"/>
      </rPr>
      <t>1</t>
    </r>
    <phoneticPr fontId="2" type="noConversion"/>
  </si>
  <si>
    <r>
      <t>原始取水量I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</si>
  <si>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循環水量c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</si>
  <si>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冷卻水塔內循環量c</t>
    </r>
    <r>
      <rPr>
        <b/>
        <vertAlign val="subscript"/>
        <sz val="14"/>
        <color theme="1"/>
        <rFont val="微軟正黑體"/>
        <family val="2"/>
        <charset val="136"/>
      </rPr>
      <t>1</t>
    </r>
    <phoneticPr fontId="2" type="noConversion"/>
  </si>
  <si>
    <r>
      <t>循環水量c</t>
    </r>
    <r>
      <rPr>
        <b/>
        <vertAlign val="subscript"/>
        <sz val="14"/>
        <color theme="1"/>
        <rFont val="微軟正黑體"/>
        <family val="2"/>
        <charset val="136"/>
      </rPr>
      <t>合</t>
    </r>
    <r>
      <rPr>
        <b/>
        <sz val="14"/>
        <color theme="1"/>
        <rFont val="微軟正黑體"/>
        <family val="2"/>
        <charset val="136"/>
      </rPr>
      <t xml:space="preserve"> - 冷卻水塔內循環量c</t>
    </r>
    <r>
      <rPr>
        <b/>
        <vertAlign val="subscript"/>
        <sz val="14"/>
        <color theme="1"/>
        <rFont val="微軟正黑體"/>
        <family val="2"/>
        <charset val="136"/>
      </rPr>
      <t>1</t>
    </r>
    <phoneticPr fontId="2" type="noConversion"/>
  </si>
  <si>
    <r>
      <t>回用水量u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</si>
  <si>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消耗水量w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</si>
  <si>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</si>
  <si>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</si>
  <si>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</si>
  <si>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</si>
  <si>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</si>
  <si>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</si>
  <si>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</si>
  <si>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</si>
  <si>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</si>
  <si>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6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</si>
  <si>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6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</si>
  <si>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7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</si>
  <si>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7</t>
    </r>
    <phoneticPr fontId="2" type="noConversion"/>
  </si>
  <si>
    <r>
      <t>I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</si>
  <si>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c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</si>
  <si>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</si>
  <si>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</si>
  <si>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</si>
  <si>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</si>
  <si>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</si>
  <si>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</si>
  <si>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</si>
  <si>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</si>
  <si>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</si>
  <si>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</si>
  <si>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6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</si>
  <si>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7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</si>
  <si>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</si>
  <si>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u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</si>
  <si>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w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</si>
  <si>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</si>
  <si>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</si>
  <si>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</si>
  <si>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</si>
  <si>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7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</si>
  <si>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</si>
  <si>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3</t>
    </r>
    <phoneticPr fontId="2" type="noConversion"/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</si>
  <si>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</si>
  <si>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</si>
  <si>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6</t>
    </r>
    <phoneticPr fontId="2" type="noConversion"/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</si>
  <si>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7</t>
    </r>
    <phoneticPr fontId="2" type="noConversion"/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</si>
  <si>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</si>
  <si>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</si>
  <si>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t>其他循環水量</t>
    <phoneticPr fontId="2" type="noConversion"/>
  </si>
  <si>
    <t>其他取水量</t>
    <phoneticPr fontId="2" type="noConversion"/>
  </si>
  <si>
    <t>其他回用水量</t>
    <phoneticPr fontId="2" type="noConversion"/>
  </si>
  <si>
    <t>其他消耗水量</t>
    <phoneticPr fontId="2" type="noConversion"/>
  </si>
  <si>
    <t>其他用水排水量</t>
    <phoneticPr fontId="2" type="noConversion"/>
  </si>
  <si>
    <t>10.自來水表號</t>
    <phoneticPr fontId="2" type="noConversion"/>
  </si>
  <si>
    <t>1.公司名稱</t>
    <phoneticPr fontId="2" type="noConversion"/>
  </si>
  <si>
    <t>5.公司地址</t>
    <phoneticPr fontId="2" type="noConversion"/>
  </si>
  <si>
    <t>消耗水量(蒸散損失)</t>
    <phoneticPr fontId="2" type="noConversion"/>
  </si>
  <si>
    <t>製程用水消耗水量(含蒸發散或產品耗水量)</t>
    <phoneticPr fontId="2" type="noConversion"/>
  </si>
  <si>
    <r>
      <t>回收去處</t>
    </r>
    <r>
      <rPr>
        <b/>
        <vertAlign val="superscript"/>
        <sz val="12"/>
        <color theme="1"/>
        <rFont val="微軟正黑體"/>
        <family val="2"/>
        <charset val="136"/>
      </rPr>
      <t>(註2)</t>
    </r>
    <phoneticPr fontId="2" type="noConversion"/>
  </si>
  <si>
    <r>
      <rPr>
        <b/>
        <sz val="14"/>
        <color rgb="FFFF0000"/>
        <rFont val="微軟正黑體"/>
        <family val="2"/>
        <charset val="136"/>
      </rPr>
      <t>※排放水供另一用水單元進行再利用屬u類，如回用於該用水單元本身屬c類(不論是否有經處理)。</t>
    </r>
    <r>
      <rPr>
        <sz val="14"/>
        <color rgb="FFFF0000"/>
        <rFont val="微軟正黑體"/>
        <family val="2"/>
        <charset val="136"/>
      </rPr>
      <t xml:space="preserve">
    (如：鍋爐冷凝水提供再利用屬u</t>
    </r>
    <r>
      <rPr>
        <vertAlign val="subscript"/>
        <sz val="14"/>
        <color rgb="FFFF0000"/>
        <rFont val="微軟正黑體"/>
        <family val="2"/>
        <charset val="136"/>
      </rPr>
      <t>3</t>
    </r>
    <r>
      <rPr>
        <sz val="14"/>
        <color rgb="FFFF0000"/>
        <rFont val="微軟正黑體"/>
        <family val="2"/>
        <charset val="136"/>
      </rPr>
      <t>，回用至鍋爐本身屬c</t>
    </r>
    <r>
      <rPr>
        <vertAlign val="subscript"/>
        <sz val="14"/>
        <color rgb="FFFF0000"/>
        <rFont val="微軟正黑體"/>
        <family val="2"/>
        <charset val="136"/>
      </rPr>
      <t>3</t>
    </r>
    <r>
      <rPr>
        <sz val="14"/>
        <color rgb="FFFF0000"/>
        <rFont val="微軟正黑體"/>
        <family val="2"/>
        <charset val="136"/>
      </rPr>
      <t>。)</t>
    </r>
    <phoneticPr fontId="2" type="noConversion"/>
  </si>
  <si>
    <t>冷卻水塔數量規格表</t>
    <phoneticPr fontId="2" type="noConversion"/>
  </si>
  <si>
    <t>自來水公司查水表</t>
    <phoneticPr fontId="2" type="noConversion"/>
  </si>
  <si>
    <t>https://www.water.gov.tw/ch/EQuery/WaterFeeQuery?nodeId=753</t>
    <phoneticPr fontId="2" type="noConversion"/>
  </si>
  <si>
    <t>諮詢專線</t>
    <phoneticPr fontId="2" type="noConversion"/>
  </si>
  <si>
    <t>06-3662667 林吉童先生</t>
    <phoneticPr fontId="2" type="noConversion"/>
  </si>
  <si>
    <t>enjoy135530@outlook.com</t>
    <phoneticPr fontId="2" type="noConversion"/>
  </si>
  <si>
    <t>月</t>
    <phoneticPr fontId="2" type="noConversion"/>
  </si>
  <si>
    <t>月</t>
    <phoneticPr fontId="2" type="noConversion"/>
  </si>
  <si>
    <t>年</t>
    <phoneticPr fontId="2" type="noConversion"/>
  </si>
  <si>
    <t>抄表日</t>
    <phoneticPr fontId="2" type="noConversion"/>
  </si>
  <si>
    <t>自來水</t>
    <phoneticPr fontId="2" type="noConversion"/>
  </si>
  <si>
    <t>雲林科技工業區用水查核表(1/3)</t>
    <phoneticPr fontId="2" type="noConversion"/>
  </si>
  <si>
    <t>雲林科技工業區用水查核表(2/3)</t>
    <phoneticPr fontId="2" type="noConversion"/>
  </si>
  <si>
    <r>
      <t>用途別</t>
    </r>
    <r>
      <rPr>
        <b/>
        <vertAlign val="superscript"/>
        <sz val="12"/>
        <color theme="1"/>
        <rFont val="微軟正黑體"/>
        <family val="2"/>
        <charset val="136"/>
      </rPr>
      <t>(註1)</t>
    </r>
    <phoneticPr fontId="2" type="noConversion"/>
  </si>
  <si>
    <t>雲林科技工業區用水查核表</t>
    <phoneticPr fontId="2" type="noConversion"/>
  </si>
  <si>
    <t>實際用水量</t>
    <phoneticPr fontId="2" type="noConversion"/>
  </si>
  <si>
    <t>第三頁</t>
    <phoneticPr fontId="2" type="noConversion"/>
  </si>
  <si>
    <t>雲林科技工業區用水查核表(3/3)</t>
    <phoneticPr fontId="2" type="noConversion"/>
  </si>
  <si>
    <t>園藝澆灌</t>
    <phoneticPr fontId="2" type="noConversion"/>
  </si>
  <si>
    <t>雨水</t>
    <phoneticPr fontId="2" type="noConversion"/>
  </si>
  <si>
    <t>回用水量</t>
    <phoneticPr fontId="2" type="noConversion"/>
  </si>
  <si>
    <t>水源別
(取水、排放)</t>
    <phoneticPr fontId="2" type="noConversion"/>
  </si>
  <si>
    <t>循環水量</t>
    <phoneticPr fontId="2" type="noConversion"/>
  </si>
  <si>
    <t>總循環水量</t>
    <phoneticPr fontId="2" type="noConversion"/>
  </si>
  <si>
    <t>總回用水量</t>
    <phoneticPr fontId="2" type="noConversion"/>
  </si>
  <si>
    <t>蒸發/消耗
水量</t>
    <phoneticPr fontId="2" type="noConversion"/>
  </si>
  <si>
    <t>每日平均用水量(CMD)</t>
    <phoneticPr fontId="2" type="noConversion"/>
  </si>
  <si>
    <t>實際用水量</t>
    <phoneticPr fontId="2" type="noConversion"/>
  </si>
  <si>
    <t>工業水</t>
    <phoneticPr fontId="2" type="noConversion"/>
  </si>
  <si>
    <t>單位別：CMD</t>
    <phoneticPr fontId="2" type="noConversion"/>
  </si>
  <si>
    <t>其他用水</t>
    <phoneticPr fontId="2" type="noConversion"/>
  </si>
  <si>
    <t>水源別</t>
    <phoneticPr fontId="2" type="noConversion"/>
  </si>
  <si>
    <t>廠商基本資料</t>
    <phoneticPr fontId="2" type="noConversion"/>
  </si>
  <si>
    <t>水源檢核表</t>
    <phoneticPr fontId="2" type="noConversion"/>
  </si>
  <si>
    <t>循環水量試算參考</t>
    <phoneticPr fontId="2" type="noConversion"/>
  </si>
  <si>
    <t>https://wupms.wra.gov.tw/WaterResources/Index/Instructions.aspx</t>
    <phoneticPr fontId="2" type="noConversion"/>
  </si>
  <si>
    <t>民生用水參考網址&gt;便民服務&gt;各項使用說明&gt;用水計畫書件&gt;附件三</t>
    <phoneticPr fontId="2" type="noConversion"/>
  </si>
  <si>
    <t>排放水</t>
    <phoneticPr fontId="2" type="noConversion"/>
  </si>
  <si>
    <t>查核期間工作天數</t>
    <phoneticPr fontId="2" type="noConversion"/>
  </si>
  <si>
    <t>回收水(表頭1)</t>
    <phoneticPr fontId="2" type="noConversion"/>
  </si>
  <si>
    <t>回收水(表頭2)</t>
    <phoneticPr fontId="2" type="noConversion"/>
  </si>
  <si>
    <t>冷卻水塔
進水量</t>
    <phoneticPr fontId="2" type="noConversion"/>
  </si>
  <si>
    <t>製程
進水量</t>
    <phoneticPr fontId="2" type="noConversion"/>
  </si>
  <si>
    <t>鍋爐
進水量</t>
    <phoneticPr fontId="2" type="noConversion"/>
  </si>
  <si>
    <t>洗滌塔
進水量</t>
    <phoneticPr fontId="2" type="noConversion"/>
  </si>
  <si>
    <t>純水系統
進水量</t>
    <phoneticPr fontId="2" type="noConversion"/>
  </si>
  <si>
    <t>民生
進水量</t>
    <phoneticPr fontId="2" type="noConversion"/>
  </si>
  <si>
    <r>
      <rPr>
        <b/>
        <u/>
        <sz val="12"/>
        <color rgb="FFFF0000"/>
        <rFont val="微軟正黑體"/>
        <family val="2"/>
        <charset val="136"/>
      </rPr>
      <t>※ 抄表起迄日之總日數至少1個月。</t>
    </r>
    <r>
      <rPr>
        <b/>
        <sz val="12"/>
        <color rgb="FFFF0000"/>
        <rFont val="微軟正黑體"/>
        <family val="2"/>
        <charset val="136"/>
      </rPr>
      <t xml:space="preserve">
※「水源別」係指取水來源，例如台水公司供應自來水、竹圍子淨水廠供應工業水、縣(市)政府核准引用之地下面/地面水、廠內自行收集之雨水、系統再生水營運單位供應之再生水、或與鄰近廠商簽約之其他水源(例如: 蒸汽、純水、冷凝水)。</t>
    </r>
    <phoneticPr fontId="2" type="noConversion"/>
  </si>
  <si>
    <t>註1：「用途別」則依廠內實際用途區分為
(1)民生進水量 - 泛指人員之飲用、衛生、烹調等用水情形；
(2)其他用水 - 非屬於前項用途者，例如景觀水池、園藝澆灌、設施清洗等
註2：回收水量之回收去處：該單元之排放水回收提供至何種用水單元再使用。</t>
    <phoneticPr fontId="2" type="noConversion"/>
  </si>
  <si>
    <t>備註
(估算說明)</t>
    <phoneticPr fontId="2" type="noConversion"/>
  </si>
  <si>
    <t>整年工作天數(概估)</t>
    <phoneticPr fontId="2" type="noConversion"/>
  </si>
  <si>
    <t>1.冷卻水塔循環水量係透過試算參考推估
2.洗滌塔循環水量係透過計量設備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</si>
</sst>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76" formatCode="#,##0_ "/>
    <numFmt numFmtId="177" formatCode="#,##0.0_ "/>
    <numFmt numFmtId="178" formatCode="#,##0.0_);[Red]\(#,##0.0\)"/>
    <numFmt numFmtId="179" formatCode="0.0"/>
    <numFmt numFmtId="180" formatCode="0.0_ "/>
    <numFmt numFmtId="181" formatCode="m&quot;月&quot;d&quot;日&quot;"/>
    <numFmt numFmtId="183" formatCode="0_ "/>
  </numFmts>
  <fonts count="40" x14ac:knownFonts="1">
    <font>
      <sz val="11"/>
      <color theme="1"/>
      <name val="新細明體"/>
      <family val="2"/>
      <scheme val="minor"/>
    </font>
    <font>
      <b/>
      <sz val="14"/>
      <color theme="1"/>
      <name val="標楷體"/>
      <family val="4"/>
      <charset val="136"/>
    </font>
    <font>
      <sz val="9"/>
      <name val="新細明體"/>
      <family val="3"/>
      <charset val="136"/>
      <scheme val="minor"/>
    </font>
    <font>
      <sz val="11"/>
      <color theme="1"/>
      <name val="新細明體"/>
      <family val="2"/>
      <scheme val="minor"/>
    </font>
    <font>
      <sz val="22"/>
      <color theme="1"/>
      <name val="標楷體"/>
      <family val="4"/>
      <charset val="136"/>
    </font>
    <font>
      <sz val="11"/>
      <color theme="1"/>
      <name val="微軟正黑體"/>
      <family val="2"/>
      <charset val="136"/>
    </font>
    <font>
      <sz val="14"/>
      <color rgb="FFFF0000"/>
      <name val="微軟正黑體"/>
      <family val="2"/>
      <charset val="136"/>
    </font>
    <font>
      <b/>
      <sz val="20"/>
      <color theme="1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4"/>
      <color rgb="FF0000CC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b/>
      <sz val="11"/>
      <color theme="1"/>
      <name val="微軟正黑體"/>
      <family val="2"/>
      <charset val="136"/>
    </font>
    <font>
      <b/>
      <sz val="14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4"/>
      <color theme="1"/>
      <name val="微軟正黑體"/>
      <family val="2"/>
      <charset val="136"/>
    </font>
    <font>
      <sz val="10"/>
      <color rgb="FFFF0000"/>
      <name val="微軟正黑體"/>
      <family val="2"/>
      <charset val="136"/>
    </font>
    <font>
      <sz val="12"/>
      <color rgb="FF0000CC"/>
      <name val="微軟正黑體"/>
      <family val="2"/>
      <charset val="136"/>
    </font>
    <font>
      <b/>
      <sz val="12"/>
      <color rgb="FF0000CC"/>
      <name val="微軟正黑體"/>
      <family val="2"/>
      <charset val="136"/>
    </font>
    <font>
      <b/>
      <sz val="10"/>
      <color theme="1"/>
      <name val="微軟正黑體"/>
      <family val="2"/>
      <charset val="136"/>
    </font>
    <font>
      <b/>
      <vertAlign val="subscript"/>
      <sz val="14"/>
      <color theme="1"/>
      <name val="微軟正黑體"/>
      <family val="2"/>
      <charset val="136"/>
    </font>
    <font>
      <b/>
      <vertAlign val="subscript"/>
      <sz val="12"/>
      <color theme="1"/>
      <name val="微軟正黑體"/>
      <family val="2"/>
      <charset val="136"/>
    </font>
    <font>
      <b/>
      <vertAlign val="subscript"/>
      <sz val="11"/>
      <color theme="1"/>
      <name val="微軟正黑體"/>
      <family val="2"/>
      <charset val="136"/>
    </font>
    <font>
      <b/>
      <sz val="16"/>
      <color rgb="FF0000CC"/>
      <name val="微軟正黑體"/>
      <family val="2"/>
      <charset val="136"/>
    </font>
    <font>
      <b/>
      <vertAlign val="subscript"/>
      <sz val="14"/>
      <color rgb="FFFF0000"/>
      <name val="微軟正黑體"/>
      <family val="2"/>
      <charset val="136"/>
    </font>
    <font>
      <sz val="14"/>
      <color rgb="FF0000CC"/>
      <name val="微軟正黑體"/>
      <family val="2"/>
      <charset val="136"/>
    </font>
    <font>
      <sz val="9"/>
      <color rgb="FF000000"/>
      <name val="Microsoft JhengHei UI"/>
      <family val="2"/>
      <charset val="136"/>
    </font>
    <font>
      <b/>
      <sz val="11"/>
      <color rgb="FF0000CC"/>
      <name val="微軟正黑體"/>
      <family val="2"/>
      <charset val="136"/>
    </font>
    <font>
      <b/>
      <sz val="12"/>
      <name val="微軟正黑體"/>
      <family val="2"/>
      <charset val="136"/>
    </font>
    <font>
      <b/>
      <sz val="9"/>
      <color indexed="81"/>
      <name val="微軟正黑體"/>
      <family val="2"/>
      <charset val="136"/>
    </font>
    <font>
      <b/>
      <u/>
      <sz val="12"/>
      <color rgb="FFFF0000"/>
      <name val="微軟正黑體"/>
      <family val="2"/>
      <charset val="136"/>
    </font>
    <font>
      <b/>
      <vertAlign val="superscript"/>
      <sz val="12"/>
      <color theme="1"/>
      <name val="微軟正黑體"/>
      <family val="2"/>
      <charset val="136"/>
    </font>
    <font>
      <vertAlign val="subscript"/>
      <sz val="14"/>
      <color rgb="FFFF0000"/>
      <name val="微軟正黑體"/>
      <family val="2"/>
      <charset val="136"/>
    </font>
    <font>
      <sz val="14"/>
      <name val="微軟正黑體"/>
      <family val="2"/>
      <charset val="136"/>
    </font>
    <font>
      <b/>
      <sz val="14"/>
      <color rgb="FF000000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u/>
      <sz val="11"/>
      <color theme="10"/>
      <name val="新細明體"/>
      <family val="2"/>
      <scheme val="minor"/>
    </font>
    <font>
      <sz val="11"/>
      <name val="微軟正黑體"/>
      <family val="2"/>
      <charset val="136"/>
    </font>
    <font>
      <b/>
      <sz val="20"/>
      <color rgb="FFFF0000"/>
      <name val="微軟正黑體"/>
      <family val="2"/>
      <charset val="136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</cellStyleXfs>
  <cellXfs count="302">
    <xf numFmtId="0" fontId="0" fillId="0" borderId="0" xfId="0"/>
    <xf numFmtId="0" fontId="1" fillId="0" borderId="0" xfId="0" applyFont="1"/>
    <xf numFmtId="0" fontId="5" fillId="0" borderId="0" xfId="0" applyFont="1"/>
    <xf numFmtId="0" fontId="8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1" fillId="3" borderId="4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178" fontId="11" fillId="2" borderId="1" xfId="0" applyNumberFormat="1" applyFont="1" applyFill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177" fontId="11" fillId="2" borderId="1" xfId="0" applyNumberFormat="1" applyFont="1" applyFill="1" applyBorder="1" applyAlignment="1">
      <alignment vertical="center"/>
    </xf>
    <xf numFmtId="0" fontId="11" fillId="0" borderId="0" xfId="0" applyFont="1"/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7" fontId="16" fillId="3" borderId="4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right"/>
    </xf>
    <xf numFmtId="177" fontId="16" fillId="3" borderId="11" xfId="0" applyNumberFormat="1" applyFont="1" applyFill="1" applyBorder="1" applyAlignment="1">
      <alignment horizontal="right"/>
    </xf>
    <xf numFmtId="178" fontId="16" fillId="3" borderId="4" xfId="0" applyNumberFormat="1" applyFont="1" applyFill="1" applyBorder="1" applyAlignment="1">
      <alignment horizontal="right" vertical="center"/>
    </xf>
    <xf numFmtId="178" fontId="8" fillId="0" borderId="14" xfId="0" applyNumberFormat="1" applyFont="1" applyBorder="1" applyAlignment="1">
      <alignment horizontal="center" vertical="center" wrapText="1"/>
    </xf>
    <xf numFmtId="178" fontId="16" fillId="3" borderId="6" xfId="0" applyNumberFormat="1" applyFont="1" applyFill="1" applyBorder="1" applyAlignment="1">
      <alignment horizontal="right" vertical="center"/>
    </xf>
    <xf numFmtId="178" fontId="16" fillId="3" borderId="11" xfId="0" applyNumberFormat="1" applyFont="1" applyFill="1" applyBorder="1" applyAlignment="1">
      <alignment horizontal="right" vertical="center"/>
    </xf>
    <xf numFmtId="178" fontId="6" fillId="2" borderId="29" xfId="0" applyNumberFormat="1" applyFont="1" applyFill="1" applyBorder="1" applyAlignment="1">
      <alignment horizontal="right" vertical="center"/>
    </xf>
    <xf numFmtId="178" fontId="5" fillId="0" borderId="0" xfId="0" applyNumberFormat="1" applyFont="1" applyAlignment="1">
      <alignment horizontal="right"/>
    </xf>
    <xf numFmtId="177" fontId="13" fillId="4" borderId="3" xfId="1" applyNumberFormat="1" applyFont="1" applyFill="1" applyBorder="1" applyAlignment="1">
      <alignment horizontal="center" vertical="center"/>
    </xf>
    <xf numFmtId="0" fontId="10" fillId="0" borderId="3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177" fontId="28" fillId="3" borderId="8" xfId="1" applyNumberFormat="1" applyFont="1" applyFill="1" applyBorder="1" applyAlignment="1">
      <alignment horizontal="center" vertical="center"/>
    </xf>
    <xf numFmtId="177" fontId="13" fillId="4" borderId="10" xfId="1" applyNumberFormat="1" applyFont="1" applyFill="1" applyBorder="1" applyAlignment="1">
      <alignment horizontal="center" vertical="center"/>
    </xf>
    <xf numFmtId="176" fontId="13" fillId="4" borderId="12" xfId="1" applyNumberFormat="1" applyFont="1" applyFill="1" applyBorder="1" applyAlignment="1">
      <alignment horizontal="center" vertical="center"/>
    </xf>
    <xf numFmtId="176" fontId="28" fillId="3" borderId="9" xfId="1" applyNumberFormat="1" applyFont="1" applyFill="1" applyBorder="1" applyAlignment="1">
      <alignment horizontal="center" vertical="center" wrapText="1"/>
    </xf>
    <xf numFmtId="177" fontId="28" fillId="3" borderId="45" xfId="1" applyNumberFormat="1" applyFont="1" applyFill="1" applyBorder="1" applyAlignment="1">
      <alignment horizontal="center" vertical="center"/>
    </xf>
    <xf numFmtId="177" fontId="13" fillId="4" borderId="47" xfId="1" applyNumberFormat="1" applyFont="1" applyFill="1" applyBorder="1" applyAlignment="1">
      <alignment horizontal="center" vertical="center"/>
    </xf>
    <xf numFmtId="0" fontId="14" fillId="0" borderId="26" xfId="0" applyFont="1" applyBorder="1" applyAlignment="1">
      <alignment horizontal="center" vertical="center" wrapText="1"/>
    </xf>
    <xf numFmtId="177" fontId="16" fillId="3" borderId="6" xfId="0" applyNumberFormat="1" applyFont="1" applyFill="1" applyBorder="1" applyAlignment="1">
      <alignment horizontal="right" vertical="center"/>
    </xf>
    <xf numFmtId="0" fontId="16" fillId="3" borderId="32" xfId="0" applyFont="1" applyFill="1" applyBorder="1" applyAlignment="1">
      <alignment vertical="center"/>
    </xf>
    <xf numFmtId="0" fontId="37" fillId="0" borderId="0" xfId="2"/>
    <xf numFmtId="0" fontId="6" fillId="0" borderId="0" xfId="0" applyFont="1" applyAlignment="1">
      <alignment horizontal="left" vertical="center"/>
    </xf>
    <xf numFmtId="177" fontId="13" fillId="4" borderId="8" xfId="1" applyNumberFormat="1" applyFont="1" applyFill="1" applyBorder="1" applyAlignment="1">
      <alignment horizontal="center" vertical="center"/>
    </xf>
    <xf numFmtId="177" fontId="28" fillId="3" borderId="1" xfId="1" applyNumberFormat="1" applyFont="1" applyFill="1" applyBorder="1" applyAlignment="1">
      <alignment horizontal="center" vertical="center"/>
    </xf>
    <xf numFmtId="177" fontId="13" fillId="4" borderId="9" xfId="1" applyNumberFormat="1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vertical="center" wrapText="1"/>
    </xf>
    <xf numFmtId="178" fontId="6" fillId="4" borderId="29" xfId="0" applyNumberFormat="1" applyFont="1" applyFill="1" applyBorder="1" applyAlignment="1">
      <alignment horizontal="right" vertical="center"/>
    </xf>
    <xf numFmtId="178" fontId="16" fillId="3" borderId="4" xfId="0" applyNumberFormat="1" applyFont="1" applyFill="1" applyBorder="1" applyAlignment="1">
      <alignment horizontal="right"/>
    </xf>
    <xf numFmtId="0" fontId="16" fillId="3" borderId="48" xfId="0" applyFont="1" applyFill="1" applyBorder="1" applyAlignment="1">
      <alignment vertical="center"/>
    </xf>
    <xf numFmtId="0" fontId="16" fillId="7" borderId="1" xfId="0" applyFont="1" applyFill="1" applyBorder="1" applyAlignment="1">
      <alignment vertical="center" wrapText="1"/>
    </xf>
    <xf numFmtId="177" fontId="6" fillId="2" borderId="26" xfId="0" applyNumberFormat="1" applyFont="1" applyFill="1" applyBorder="1" applyAlignment="1">
      <alignment horizontal="right" vertical="center"/>
    </xf>
    <xf numFmtId="177" fontId="16" fillId="3" borderId="4" xfId="0" applyNumberFormat="1" applyFont="1" applyFill="1" applyBorder="1" applyAlignment="1">
      <alignment horizontal="right"/>
    </xf>
    <xf numFmtId="177" fontId="14" fillId="0" borderId="26" xfId="0" applyNumberFormat="1" applyFont="1" applyBorder="1" applyAlignment="1">
      <alignment horizontal="center" vertical="center"/>
    </xf>
    <xf numFmtId="178" fontId="6" fillId="2" borderId="11" xfId="0" applyNumberFormat="1" applyFont="1" applyFill="1" applyBorder="1" applyAlignment="1">
      <alignment horizontal="right" vertical="center"/>
    </xf>
    <xf numFmtId="177" fontId="28" fillId="3" borderId="20" xfId="1" applyNumberFormat="1" applyFont="1" applyFill="1" applyBorder="1" applyAlignment="1">
      <alignment horizontal="center" vertical="center"/>
    </xf>
    <xf numFmtId="176" fontId="28" fillId="3" borderId="40" xfId="1" applyNumberFormat="1" applyFont="1" applyFill="1" applyBorder="1" applyAlignment="1">
      <alignment horizontal="center" vertical="center" wrapText="1"/>
    </xf>
    <xf numFmtId="177" fontId="28" fillId="3" borderId="46" xfId="1" applyNumberFormat="1" applyFont="1" applyFill="1" applyBorder="1" applyAlignment="1">
      <alignment horizontal="center" vertical="center"/>
    </xf>
    <xf numFmtId="177" fontId="28" fillId="3" borderId="1" xfId="1" applyNumberFormat="1" applyFont="1" applyFill="1" applyBorder="1" applyAlignment="1">
      <alignment horizontal="center" vertical="center"/>
    </xf>
    <xf numFmtId="177" fontId="28" fillId="3" borderId="46" xfId="1" applyNumberFormat="1" applyFont="1" applyFill="1" applyBorder="1" applyAlignment="1">
      <alignment horizontal="center" vertical="center"/>
    </xf>
    <xf numFmtId="177" fontId="28" fillId="3" borderId="20" xfId="1" applyNumberFormat="1" applyFont="1" applyFill="1" applyBorder="1" applyAlignment="1">
      <alignment horizontal="center" vertical="center"/>
    </xf>
    <xf numFmtId="176" fontId="28" fillId="3" borderId="41" xfId="1" applyNumberFormat="1" applyFont="1" applyFill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4" fillId="8" borderId="1" xfId="0" applyFont="1" applyFill="1" applyBorder="1" applyAlignment="1">
      <alignment horizontal="left" vertical="center" wrapText="1"/>
    </xf>
    <xf numFmtId="0" fontId="14" fillId="8" borderId="2" xfId="0" applyFont="1" applyFill="1" applyBorder="1" applyAlignment="1">
      <alignment horizontal="left" vertical="center" wrapText="1"/>
    </xf>
    <xf numFmtId="0" fontId="14" fillId="8" borderId="3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0" fontId="13" fillId="5" borderId="25" xfId="0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>
      <alignment horizontal="center" vertical="center" wrapText="1"/>
    </xf>
    <xf numFmtId="0" fontId="13" fillId="5" borderId="19" xfId="0" applyFont="1" applyFill="1" applyBorder="1" applyAlignment="1">
      <alignment horizontal="center" vertical="center" wrapText="1"/>
    </xf>
    <xf numFmtId="0" fontId="10" fillId="5" borderId="16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0" fillId="5" borderId="28" xfId="0" applyFont="1" applyFill="1" applyBorder="1" applyAlignment="1">
      <alignment horizontal="center" vertical="center" wrapText="1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181" fontId="5" fillId="0" borderId="1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80" fontId="5" fillId="2" borderId="1" xfId="0" applyNumberFormat="1" applyFont="1" applyFill="1" applyBorder="1" applyAlignment="1">
      <alignment horizontal="center" vertical="center"/>
    </xf>
    <xf numFmtId="180" fontId="5" fillId="2" borderId="3" xfId="0" applyNumberFormat="1" applyFont="1" applyFill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/>
    </xf>
    <xf numFmtId="49" fontId="13" fillId="3" borderId="2" xfId="0" applyNumberFormat="1" applyFont="1" applyFill="1" applyBorder="1" applyAlignment="1">
      <alignment horizontal="center" vertical="center"/>
    </xf>
    <xf numFmtId="49" fontId="13" fillId="3" borderId="3" xfId="0" applyNumberFormat="1" applyFont="1" applyFill="1" applyBorder="1" applyAlignment="1">
      <alignment horizontal="center" vertical="center"/>
    </xf>
    <xf numFmtId="177" fontId="28" fillId="3" borderId="20" xfId="1" applyNumberFormat="1" applyFont="1" applyFill="1" applyBorder="1" applyAlignment="1">
      <alignment horizontal="center" vertical="center"/>
    </xf>
    <xf numFmtId="177" fontId="28" fillId="3" borderId="39" xfId="1" applyNumberFormat="1" applyFont="1" applyFill="1" applyBorder="1" applyAlignment="1">
      <alignment horizontal="center" vertical="center"/>
    </xf>
    <xf numFmtId="176" fontId="28" fillId="3" borderId="41" xfId="1" applyNumberFormat="1" applyFont="1" applyFill="1" applyBorder="1" applyAlignment="1">
      <alignment horizontal="center" vertical="center" wrapText="1"/>
    </xf>
    <xf numFmtId="176" fontId="28" fillId="3" borderId="42" xfId="1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10" fillId="0" borderId="40" xfId="0" applyFont="1" applyBorder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177" fontId="13" fillId="3" borderId="18" xfId="1" applyNumberFormat="1" applyFont="1" applyFill="1" applyBorder="1" applyAlignment="1">
      <alignment horizontal="left" vertical="center" wrapText="1"/>
    </xf>
    <xf numFmtId="177" fontId="13" fillId="3" borderId="24" xfId="1" applyNumberFormat="1" applyFont="1" applyFill="1" applyBorder="1" applyAlignment="1">
      <alignment horizontal="left" vertical="center"/>
    </xf>
    <xf numFmtId="177" fontId="13" fillId="3" borderId="3" xfId="1" applyNumberFormat="1" applyFont="1" applyFill="1" applyBorder="1" applyAlignment="1">
      <alignment horizontal="left" vertical="center"/>
    </xf>
    <xf numFmtId="0" fontId="12" fillId="3" borderId="18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177" fontId="28" fillId="3" borderId="46" xfId="1" applyNumberFormat="1" applyFont="1" applyFill="1" applyBorder="1" applyAlignment="1">
      <alignment horizontal="center" vertical="center"/>
    </xf>
    <xf numFmtId="177" fontId="28" fillId="3" borderId="44" xfId="1" applyNumberFormat="1" applyFont="1" applyFill="1" applyBorder="1" applyAlignment="1">
      <alignment horizontal="center" vertical="center"/>
    </xf>
    <xf numFmtId="177" fontId="13" fillId="4" borderId="17" xfId="1" applyNumberFormat="1" applyFont="1" applyFill="1" applyBorder="1" applyAlignment="1">
      <alignment horizontal="center" vertical="center"/>
    </xf>
    <xf numFmtId="177" fontId="13" fillId="4" borderId="19" xfId="1" applyNumberFormat="1" applyFont="1" applyFill="1" applyBorder="1" applyAlignment="1">
      <alignment horizontal="center" vertical="center"/>
    </xf>
    <xf numFmtId="177" fontId="28" fillId="3" borderId="1" xfId="1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9" fontId="8" fillId="2" borderId="4" xfId="0" applyNumberFormat="1" applyFont="1" applyFill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79" fontId="8" fillId="2" borderId="11" xfId="0" applyNumberFormat="1" applyFont="1" applyFill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 shrinkToFit="1"/>
    </xf>
    <xf numFmtId="0" fontId="8" fillId="0" borderId="9" xfId="0" applyFont="1" applyBorder="1" applyAlignment="1">
      <alignment horizontal="center" vertical="center" wrapText="1" shrinkToFit="1"/>
    </xf>
    <xf numFmtId="0" fontId="8" fillId="0" borderId="4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177" fontId="8" fillId="2" borderId="11" xfId="1" applyNumberFormat="1" applyFont="1" applyFill="1" applyBorder="1" applyAlignment="1">
      <alignment horizontal="right" vertical="center"/>
    </xf>
    <xf numFmtId="0" fontId="8" fillId="0" borderId="11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177" fontId="8" fillId="2" borderId="4" xfId="1" applyNumberFormat="1" applyFont="1" applyFill="1" applyBorder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76" fontId="11" fillId="3" borderId="1" xfId="0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 wrapText="1"/>
    </xf>
    <xf numFmtId="0" fontId="17" fillId="0" borderId="23" xfId="0" applyFont="1" applyBorder="1" applyAlignment="1">
      <alignment horizontal="left" vertical="center" wrapText="1"/>
    </xf>
    <xf numFmtId="0" fontId="17" fillId="0" borderId="17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left" vertical="center" wrapText="1"/>
    </xf>
    <xf numFmtId="0" fontId="17" fillId="0" borderId="24" xfId="0" applyFont="1" applyBorder="1" applyAlignment="1">
      <alignment horizontal="left" vertical="center" wrapText="1"/>
    </xf>
    <xf numFmtId="0" fontId="17" fillId="0" borderId="19" xfId="0" applyFont="1" applyBorder="1" applyAlignment="1">
      <alignment horizontal="left" vertical="center" wrapText="1"/>
    </xf>
    <xf numFmtId="0" fontId="10" fillId="6" borderId="4" xfId="0" applyFont="1" applyFill="1" applyBorder="1" applyAlignment="1">
      <alignment horizontal="left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16" xfId="0" applyFont="1" applyFill="1" applyBorder="1" applyAlignment="1">
      <alignment horizontal="center" vertical="center"/>
    </xf>
    <xf numFmtId="0" fontId="19" fillId="6" borderId="17" xfId="0" applyFont="1" applyFill="1" applyBorder="1" applyAlignment="1">
      <alignment horizontal="center" vertical="center"/>
    </xf>
    <xf numFmtId="0" fontId="19" fillId="6" borderId="18" xfId="0" applyFont="1" applyFill="1" applyBorder="1" applyAlignment="1">
      <alignment horizontal="center" vertical="center"/>
    </xf>
    <xf numFmtId="0" fontId="19" fillId="6" borderId="19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10" fillId="6" borderId="1" xfId="0" applyFont="1" applyFill="1" applyBorder="1" applyAlignment="1">
      <alignment horizontal="left" vertical="center"/>
    </xf>
    <xf numFmtId="0" fontId="10" fillId="6" borderId="2" xfId="0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0" fontId="16" fillId="0" borderId="4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 textRotation="255"/>
    </xf>
    <xf numFmtId="0" fontId="16" fillId="0" borderId="1" xfId="0" applyFont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6" fillId="7" borderId="1" xfId="0" applyFont="1" applyFill="1" applyBorder="1" applyAlignment="1">
      <alignment horizontal="left" vertical="center" wrapText="1"/>
    </xf>
    <xf numFmtId="0" fontId="16" fillId="7" borderId="2" xfId="0" applyFont="1" applyFill="1" applyBorder="1" applyAlignment="1">
      <alignment horizontal="left" vertical="center" wrapText="1"/>
    </xf>
    <xf numFmtId="0" fontId="34" fillId="0" borderId="4" xfId="0" applyFont="1" applyBorder="1" applyAlignment="1">
      <alignment horizontal="left" vertical="center" wrapText="1"/>
    </xf>
    <xf numFmtId="0" fontId="34" fillId="0" borderId="4" xfId="0" applyFont="1" applyBorder="1" applyAlignment="1">
      <alignment horizontal="left" vertical="center"/>
    </xf>
    <xf numFmtId="0" fontId="34" fillId="0" borderId="9" xfId="0" applyFont="1" applyBorder="1" applyAlignment="1">
      <alignment horizontal="left" vertical="center"/>
    </xf>
    <xf numFmtId="0" fontId="16" fillId="7" borderId="31" xfId="0" applyFont="1" applyFill="1" applyBorder="1" applyAlignment="1">
      <alignment horizontal="left" vertical="center" wrapText="1"/>
    </xf>
    <xf numFmtId="0" fontId="16" fillId="7" borderId="22" xfId="0" applyFont="1" applyFill="1" applyBorder="1" applyAlignment="1">
      <alignment horizontal="left" vertical="center" wrapText="1"/>
    </xf>
    <xf numFmtId="0" fontId="6" fillId="5" borderId="13" xfId="0" applyFont="1" applyFill="1" applyBorder="1" applyAlignment="1">
      <alignment horizontal="left" vertical="center" wrapText="1"/>
    </xf>
    <xf numFmtId="0" fontId="6" fillId="5" borderId="14" xfId="0" applyFont="1" applyFill="1" applyBorder="1" applyAlignment="1">
      <alignment horizontal="left" vertical="center" wrapText="1"/>
    </xf>
    <xf numFmtId="0" fontId="6" fillId="5" borderId="15" xfId="0" applyFont="1" applyFill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11" fillId="3" borderId="26" xfId="0" applyFont="1" applyFill="1" applyBorder="1" applyAlignment="1">
      <alignment horizontal="left" vertical="center" wrapText="1"/>
    </xf>
    <xf numFmtId="0" fontId="11" fillId="3" borderId="26" xfId="0" applyFont="1" applyFill="1" applyBorder="1" applyAlignment="1">
      <alignment horizontal="left" vertical="center"/>
    </xf>
    <xf numFmtId="0" fontId="11" fillId="3" borderId="50" xfId="0" applyFont="1" applyFill="1" applyBorder="1" applyAlignment="1">
      <alignment horizontal="left" vertical="center"/>
    </xf>
    <xf numFmtId="0" fontId="8" fillId="0" borderId="5" xfId="0" applyFont="1" applyBorder="1" applyAlignment="1">
      <alignment horizontal="center" vertical="center" textRotation="255"/>
    </xf>
    <xf numFmtId="0" fontId="8" fillId="0" borderId="8" xfId="0" applyFont="1" applyBorder="1" applyAlignment="1">
      <alignment horizontal="center" vertical="center" textRotation="255"/>
    </xf>
    <xf numFmtId="0" fontId="8" fillId="0" borderId="10" xfId="0" applyFont="1" applyBorder="1" applyAlignment="1">
      <alignment horizontal="center" vertical="center" textRotation="255"/>
    </xf>
    <xf numFmtId="0" fontId="8" fillId="0" borderId="6" xfId="0" applyFont="1" applyBorder="1" applyAlignment="1">
      <alignment horizontal="center" vertical="center" textRotation="255"/>
    </xf>
    <xf numFmtId="0" fontId="8" fillId="0" borderId="11" xfId="0" applyFont="1" applyBorder="1" applyAlignment="1">
      <alignment horizontal="center" vertical="center" textRotation="255"/>
    </xf>
    <xf numFmtId="0" fontId="16" fillId="0" borderId="6" xfId="0" applyFont="1" applyBorder="1" applyAlignment="1">
      <alignment horizontal="left" vertical="center"/>
    </xf>
    <xf numFmtId="0" fontId="16" fillId="0" borderId="11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8" fillId="0" borderId="20" xfId="0" applyFont="1" applyBorder="1" applyAlignment="1">
      <alignment horizontal="center" vertical="center" textRotation="255"/>
    </xf>
    <xf numFmtId="0" fontId="16" fillId="0" borderId="6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center" vertical="center" textRotation="255"/>
    </xf>
    <xf numFmtId="0" fontId="8" fillId="0" borderId="21" xfId="0" applyFont="1" applyBorder="1" applyAlignment="1">
      <alignment horizontal="center" vertical="center" textRotation="255"/>
    </xf>
    <xf numFmtId="0" fontId="11" fillId="3" borderId="29" xfId="0" applyFont="1" applyFill="1" applyBorder="1" applyAlignment="1">
      <alignment horizontal="left" vertical="center" wrapText="1"/>
    </xf>
    <xf numFmtId="0" fontId="11" fillId="3" borderId="29" xfId="0" applyFont="1" applyFill="1" applyBorder="1" applyAlignment="1">
      <alignment horizontal="left" vertical="center"/>
    </xf>
    <xf numFmtId="0" fontId="11" fillId="3" borderId="30" xfId="0" applyFont="1" applyFill="1" applyBorder="1" applyAlignment="1">
      <alignment horizontal="left" vertical="center"/>
    </xf>
    <xf numFmtId="0" fontId="8" fillId="0" borderId="33" xfId="0" applyFont="1" applyBorder="1" applyAlignment="1">
      <alignment horizontal="center" vertical="center" textRotation="255"/>
    </xf>
    <xf numFmtId="0" fontId="8" fillId="0" borderId="15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left" vertical="center"/>
    </xf>
    <xf numFmtId="0" fontId="8" fillId="0" borderId="35" xfId="0" applyFont="1" applyBorder="1" applyAlignment="1">
      <alignment horizontal="center" vertical="center" wrapText="1"/>
    </xf>
    <xf numFmtId="0" fontId="11" fillId="3" borderId="31" xfId="0" applyFont="1" applyFill="1" applyBorder="1" applyAlignment="1">
      <alignment horizontal="left" vertical="center"/>
    </xf>
    <xf numFmtId="183" fontId="13" fillId="3" borderId="4" xfId="0" applyNumberFormat="1" applyFont="1" applyFill="1" applyBorder="1" applyAlignment="1">
      <alignment horizontal="center" vertical="center"/>
    </xf>
  </cellXfs>
  <cellStyles count="3">
    <cellStyle name="一般" xfId="0" builtinId="0"/>
    <cellStyle name="千分位" xfId="1" builtinId="3"/>
    <cellStyle name="超連結" xfId="2" builtinId="8"/>
  </cellStyles>
  <dxfs count="0"/>
  <tableStyles count="0" defaultTableStyle="TableStyleMedium2" defaultPivotStyle="PivotStyleLight16"/>
  <colors>
    <mruColors>
      <color rgb="FFFA4CD5"/>
      <color rgb="FF0000CC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tmp"/><Relationship Id="rId2" Type="http://schemas.openxmlformats.org/officeDocument/2006/relationships/image" Target="../media/image9.tmp"/><Relationship Id="rId1" Type="http://schemas.openxmlformats.org/officeDocument/2006/relationships/image" Target="../media/image8.tmp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3</xdr:row>
          <xdr:rowOff>57150</xdr:rowOff>
        </xdr:from>
        <xdr:to>
          <xdr:col>15</xdr:col>
          <xdr:colOff>38100</xdr:colOff>
          <xdr:row>3</xdr:row>
          <xdr:rowOff>304800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TW" altLang="en-US" sz="900" b="0" i="0" u="none" strike="noStrike" baseline="0">
                  <a:solidFill>
                    <a:srgbClr val="000000"/>
                  </a:solidFill>
                  <a:latin typeface="Microsoft JhengHei UI"/>
                  <a:ea typeface="Microsoft JhengHei UI"/>
                </a:rPr>
                <a:t>大北勢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66675</xdr:colOff>
          <xdr:row>3</xdr:row>
          <xdr:rowOff>57150</xdr:rowOff>
        </xdr:from>
        <xdr:to>
          <xdr:col>16</xdr:col>
          <xdr:colOff>19050</xdr:colOff>
          <xdr:row>3</xdr:row>
          <xdr:rowOff>304800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0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TW" altLang="en-US" sz="900" b="0" i="0" u="none" strike="noStrike" baseline="0">
                  <a:solidFill>
                    <a:srgbClr val="000000"/>
                  </a:solidFill>
                  <a:latin typeface="Microsoft JhengHei UI"/>
                  <a:ea typeface="Microsoft JhengHei UI"/>
                </a:rPr>
                <a:t>竹圍子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</xdr:row>
          <xdr:rowOff>57150</xdr:rowOff>
        </xdr:from>
        <xdr:to>
          <xdr:col>16</xdr:col>
          <xdr:colOff>609600</xdr:colOff>
          <xdr:row>3</xdr:row>
          <xdr:rowOff>304800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0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TW" altLang="en-US" sz="900" b="0" i="0" u="none" strike="noStrike" baseline="0">
                  <a:solidFill>
                    <a:srgbClr val="000000"/>
                  </a:solidFill>
                  <a:latin typeface="Microsoft JhengHei UI"/>
                  <a:ea typeface="Microsoft JhengHei UI"/>
                </a:rPr>
                <a:t>石榴班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21</xdr:row>
      <xdr:rowOff>125781</xdr:rowOff>
    </xdr:from>
    <xdr:to>
      <xdr:col>9</xdr:col>
      <xdr:colOff>476251</xdr:colOff>
      <xdr:row>39</xdr:row>
      <xdr:rowOff>104775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4326306"/>
          <a:ext cx="5905500" cy="3579444"/>
        </a:xfrm>
        <a:prstGeom prst="rect">
          <a:avLst/>
        </a:prstGeom>
      </xdr:spPr>
    </xdr:pic>
    <xdr:clientData/>
  </xdr:twoCellAnchor>
  <xdr:twoCellAnchor editAs="oneCell">
    <xdr:from>
      <xdr:col>9</xdr:col>
      <xdr:colOff>540525</xdr:colOff>
      <xdr:row>21</xdr:row>
      <xdr:rowOff>110734</xdr:rowOff>
    </xdr:from>
    <xdr:to>
      <xdr:col>19</xdr:col>
      <xdr:colOff>390833</xdr:colOff>
      <xdr:row>39</xdr:row>
      <xdr:rowOff>54750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925" y="4311259"/>
          <a:ext cx="5946308" cy="3544466"/>
        </a:xfrm>
        <a:prstGeom prst="rect">
          <a:avLst/>
        </a:prstGeom>
      </xdr:spPr>
    </xdr:pic>
    <xdr:clientData/>
  </xdr:twoCellAnchor>
  <xdr:twoCellAnchor editAs="oneCell">
    <xdr:from>
      <xdr:col>19</xdr:col>
      <xdr:colOff>529620</xdr:colOff>
      <xdr:row>21</xdr:row>
      <xdr:rowOff>99636</xdr:rowOff>
    </xdr:from>
    <xdr:to>
      <xdr:col>29</xdr:col>
      <xdr:colOff>126002</xdr:colOff>
      <xdr:row>39</xdr:row>
      <xdr:rowOff>123826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2020" y="4300161"/>
          <a:ext cx="5854307" cy="362464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</xdr:row>
      <xdr:rowOff>114300</xdr:rowOff>
    </xdr:from>
    <xdr:to>
      <xdr:col>26</xdr:col>
      <xdr:colOff>142875</xdr:colOff>
      <xdr:row>17</xdr:row>
      <xdr:rowOff>161925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2714625"/>
          <a:ext cx="4572000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1</xdr:row>
      <xdr:rowOff>28576</xdr:rowOff>
    </xdr:from>
    <xdr:to>
      <xdr:col>15</xdr:col>
      <xdr:colOff>400050</xdr:colOff>
      <xdr:row>19</xdr:row>
      <xdr:rowOff>152400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815"/>
        <a:stretch/>
      </xdr:blipFill>
      <xdr:spPr>
        <a:xfrm>
          <a:off x="1771650" y="228601"/>
          <a:ext cx="7772400" cy="372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39019</xdr:colOff>
      <xdr:row>0</xdr:row>
      <xdr:rowOff>327660</xdr:rowOff>
    </xdr:from>
    <xdr:to>
      <xdr:col>37</xdr:col>
      <xdr:colOff>471605</xdr:colOff>
      <xdr:row>18</xdr:row>
      <xdr:rowOff>145415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4159" y="327660"/>
          <a:ext cx="7778266" cy="3444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76200</xdr:rowOff>
        </xdr:from>
        <xdr:to>
          <xdr:col>19</xdr:col>
          <xdr:colOff>438150</xdr:colOff>
          <xdr:row>50</xdr:row>
          <xdr:rowOff>114300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5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13</xdr:row>
      <xdr:rowOff>179296</xdr:rowOff>
    </xdr:from>
    <xdr:to>
      <xdr:col>11</xdr:col>
      <xdr:colOff>624459</xdr:colOff>
      <xdr:row>13</xdr:row>
      <xdr:rowOff>717176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530" y="5767296"/>
          <a:ext cx="2932870" cy="53788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179290</xdr:rowOff>
    </xdr:from>
    <xdr:to>
      <xdr:col>12</xdr:col>
      <xdr:colOff>2173</xdr:colOff>
      <xdr:row>14</xdr:row>
      <xdr:rowOff>732114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529" y="6656290"/>
          <a:ext cx="4764225" cy="552824"/>
        </a:xfrm>
        <a:prstGeom prst="rect">
          <a:avLst/>
        </a:prstGeom>
      </xdr:spPr>
    </xdr:pic>
    <xdr:clientData/>
  </xdr:twoCellAnchor>
  <xdr:twoCellAnchor editAs="oneCell">
    <xdr:from>
      <xdr:col>7</xdr:col>
      <xdr:colOff>14940</xdr:colOff>
      <xdr:row>15</xdr:row>
      <xdr:rowOff>164357</xdr:rowOff>
    </xdr:from>
    <xdr:to>
      <xdr:col>12</xdr:col>
      <xdr:colOff>3380</xdr:colOff>
      <xdr:row>15</xdr:row>
      <xdr:rowOff>717181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469" y="7530357"/>
          <a:ext cx="4704772" cy="5528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water.gov.tw/ch/EQuery/WaterFeeQuery?nodeId=753" TargetMode="External"/><Relationship Id="rId2" Type="http://schemas.openxmlformats.org/officeDocument/2006/relationships/hyperlink" Target="mailto:enjoy135530@outlook.com" TargetMode="External"/><Relationship Id="rId1" Type="http://schemas.openxmlformats.org/officeDocument/2006/relationships/hyperlink" Target="https://wupms.wra.gov.tw/WaterResources/Index/Instructions.aspx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6.emf"/><Relationship Id="rId4" Type="http://schemas.openxmlformats.org/officeDocument/2006/relationships/package" Target="../embeddings/Microsoft_Visio_Drawing.vsdx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2">
    <tabColor theme="9"/>
    <pageSetUpPr fitToPage="1"/>
  </sheetPr>
  <dimension ref="B1:Q35"/>
  <sheetViews>
    <sheetView view="pageBreakPreview" zoomScale="80" zoomScaleNormal="100" zoomScaleSheetLayoutView="80" workbookViewId="0">
      <selection activeCell="V27" sqref="V27"/>
    </sheetView>
  </sheetViews>
  <sheetFormatPr defaultColWidth="8.7109375" defaultRowHeight="15" x14ac:dyDescent="0.25"/>
  <cols>
    <col min="1" max="1" width="1.7109375" style="2" customWidth="1"/>
    <col min="2" max="2" width="5.85546875" style="2" customWidth="1"/>
    <col min="3" max="4" width="5.28515625" style="2" customWidth="1"/>
    <col min="5" max="5" width="6" style="2" customWidth="1"/>
    <col min="6" max="13" width="5.85546875" style="2" customWidth="1"/>
    <col min="14" max="14" width="11.42578125" style="2" customWidth="1"/>
    <col min="15" max="15" width="9.7109375" style="2" customWidth="1"/>
    <col min="16" max="16" width="10.42578125" style="2" customWidth="1"/>
    <col min="17" max="17" width="11.42578125" style="2" customWidth="1"/>
    <col min="18" max="18" width="1.7109375" style="2" customWidth="1"/>
    <col min="19" max="16384" width="8.7109375" style="2"/>
  </cols>
  <sheetData>
    <row r="1" spans="2:17" ht="27" x14ac:dyDescent="0.25">
      <c r="B1" s="74" t="s">
        <v>78</v>
      </c>
      <c r="C1" s="74"/>
      <c r="D1" s="70" t="s">
        <v>189</v>
      </c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</row>
    <row r="2" spans="2:17" ht="9.4" customHeight="1" x14ac:dyDescent="0.25">
      <c r="D2" s="3"/>
    </row>
    <row r="3" spans="2:17" ht="18.75" x14ac:dyDescent="0.25">
      <c r="B3" s="78" t="s">
        <v>210</v>
      </c>
      <c r="C3" s="78"/>
      <c r="D3" s="78"/>
      <c r="E3" s="78"/>
      <c r="F3" s="78"/>
      <c r="G3" s="78"/>
      <c r="H3" s="78"/>
      <c r="I3" s="78"/>
    </row>
    <row r="4" spans="2:17" ht="26.45" customHeight="1" x14ac:dyDescent="0.25">
      <c r="B4" s="71" t="s">
        <v>172</v>
      </c>
      <c r="C4" s="72"/>
      <c r="D4" s="72"/>
      <c r="E4" s="73"/>
      <c r="F4" s="75"/>
      <c r="G4" s="76"/>
      <c r="H4" s="76"/>
      <c r="I4" s="76"/>
      <c r="J4" s="76"/>
      <c r="K4" s="76"/>
      <c r="L4" s="77"/>
      <c r="M4" s="87" t="s">
        <v>65</v>
      </c>
      <c r="N4" s="88"/>
      <c r="O4" s="80"/>
      <c r="P4" s="81"/>
      <c r="Q4" s="82"/>
    </row>
    <row r="5" spans="2:17" ht="26.45" customHeight="1" x14ac:dyDescent="0.25">
      <c r="B5" s="71" t="s">
        <v>76</v>
      </c>
      <c r="C5" s="72"/>
      <c r="D5" s="72" t="s">
        <v>79</v>
      </c>
      <c r="E5" s="73"/>
      <c r="F5" s="75"/>
      <c r="G5" s="76"/>
      <c r="H5" s="76"/>
      <c r="I5" s="76"/>
      <c r="J5" s="76"/>
      <c r="K5" s="76"/>
      <c r="L5" s="77"/>
      <c r="M5" s="87" t="s">
        <v>66</v>
      </c>
      <c r="N5" s="88"/>
      <c r="O5" s="80"/>
      <c r="P5" s="81"/>
      <c r="Q5" s="82"/>
    </row>
    <row r="6" spans="2:17" ht="26.45" customHeight="1" x14ac:dyDescent="0.25">
      <c r="B6" s="71" t="s">
        <v>173</v>
      </c>
      <c r="C6" s="72"/>
      <c r="D6" s="72" t="s">
        <v>67</v>
      </c>
      <c r="E6" s="73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</row>
    <row r="7" spans="2:17" ht="26.45" customHeight="1" x14ac:dyDescent="0.25">
      <c r="B7" s="83" t="s">
        <v>80</v>
      </c>
      <c r="C7" s="84"/>
      <c r="D7" s="79" t="s">
        <v>68</v>
      </c>
      <c r="E7" s="79"/>
      <c r="F7" s="75"/>
      <c r="G7" s="76"/>
      <c r="H7" s="76"/>
      <c r="I7" s="76"/>
      <c r="J7" s="76"/>
      <c r="K7" s="76"/>
      <c r="L7" s="77"/>
      <c r="M7" s="72" t="s">
        <v>69</v>
      </c>
      <c r="N7" s="73"/>
      <c r="O7" s="75"/>
      <c r="P7" s="76"/>
      <c r="Q7" s="77"/>
    </row>
    <row r="8" spans="2:17" ht="26.45" customHeight="1" x14ac:dyDescent="0.25">
      <c r="B8" s="85"/>
      <c r="C8" s="86"/>
      <c r="D8" s="79" t="s">
        <v>0</v>
      </c>
      <c r="E8" s="79"/>
      <c r="F8" s="75"/>
      <c r="G8" s="76"/>
      <c r="H8" s="76"/>
      <c r="I8" s="76"/>
      <c r="J8" s="76"/>
      <c r="K8" s="76"/>
      <c r="L8" s="77"/>
      <c r="M8" s="72" t="s">
        <v>70</v>
      </c>
      <c r="N8" s="73"/>
      <c r="O8" s="75"/>
      <c r="P8" s="76"/>
      <c r="Q8" s="77"/>
    </row>
    <row r="9" spans="2:17" ht="26.45" customHeight="1" x14ac:dyDescent="0.25">
      <c r="B9" s="71" t="s">
        <v>71</v>
      </c>
      <c r="C9" s="72"/>
      <c r="D9" s="72" t="s">
        <v>77</v>
      </c>
      <c r="E9" s="73"/>
      <c r="F9" s="75"/>
      <c r="G9" s="76"/>
      <c r="H9" s="76"/>
      <c r="I9" s="76"/>
      <c r="J9" s="76"/>
      <c r="K9" s="76"/>
      <c r="L9" s="77"/>
      <c r="M9" s="79" t="s">
        <v>72</v>
      </c>
      <c r="N9" s="79"/>
      <c r="O9" s="75"/>
      <c r="P9" s="76"/>
      <c r="Q9" s="77"/>
    </row>
    <row r="10" spans="2:17" ht="26.45" customHeight="1" x14ac:dyDescent="0.25">
      <c r="B10" s="71" t="s">
        <v>81</v>
      </c>
      <c r="C10" s="72"/>
      <c r="D10" s="72" t="s">
        <v>82</v>
      </c>
      <c r="E10" s="73"/>
      <c r="F10" s="75"/>
      <c r="G10" s="76"/>
      <c r="H10" s="76"/>
      <c r="I10" s="76"/>
      <c r="J10" s="76"/>
      <c r="K10" s="76"/>
      <c r="L10" s="76"/>
      <c r="M10" s="79" t="s">
        <v>73</v>
      </c>
      <c r="N10" s="79"/>
      <c r="O10" s="75"/>
      <c r="P10" s="76"/>
      <c r="Q10" s="77"/>
    </row>
    <row r="11" spans="2:17" ht="31.15" customHeight="1" x14ac:dyDescent="0.25">
      <c r="B11" s="71" t="s">
        <v>171</v>
      </c>
      <c r="C11" s="72"/>
      <c r="D11" s="72" t="s">
        <v>73</v>
      </c>
      <c r="E11" s="73"/>
      <c r="F11" s="75"/>
      <c r="G11" s="76"/>
      <c r="H11" s="76"/>
      <c r="I11" s="76"/>
      <c r="J11" s="76"/>
      <c r="K11" s="76"/>
      <c r="L11" s="76"/>
      <c r="M11" s="76"/>
      <c r="N11" s="76"/>
      <c r="O11" s="135" t="s">
        <v>87</v>
      </c>
      <c r="P11" s="136"/>
      <c r="Q11" s="137"/>
    </row>
    <row r="12" spans="2:17" ht="9.4" customHeight="1" x14ac:dyDescent="0.25"/>
    <row r="13" spans="2:17" ht="18.75" x14ac:dyDescent="0.25">
      <c r="B13" s="78" t="s">
        <v>211</v>
      </c>
      <c r="C13" s="122"/>
      <c r="D13" s="122"/>
      <c r="E13" s="122"/>
      <c r="F13" s="122"/>
      <c r="G13" s="4"/>
      <c r="H13" s="4"/>
    </row>
    <row r="14" spans="2:17" s="6" customFormat="1" ht="18.600000000000001" customHeight="1" x14ac:dyDescent="0.25">
      <c r="B14" s="126" t="s">
        <v>64</v>
      </c>
      <c r="C14" s="98" t="s">
        <v>199</v>
      </c>
      <c r="D14" s="147"/>
      <c r="E14" s="148"/>
      <c r="F14" s="123"/>
      <c r="G14" s="124"/>
      <c r="H14" s="124"/>
      <c r="I14" s="125"/>
      <c r="J14" s="131" t="s">
        <v>186</v>
      </c>
      <c r="K14" s="158"/>
      <c r="L14" s="158"/>
      <c r="M14" s="132"/>
      <c r="N14" s="131" t="s">
        <v>216</v>
      </c>
      <c r="O14" s="132"/>
      <c r="P14" s="301"/>
      <c r="Q14" s="126" t="s">
        <v>89</v>
      </c>
    </row>
    <row r="15" spans="2:17" s="6" customFormat="1" ht="18.600000000000001" customHeight="1" x14ac:dyDescent="0.25">
      <c r="B15" s="127"/>
      <c r="C15" s="149"/>
      <c r="D15" s="150"/>
      <c r="E15" s="151"/>
      <c r="F15" s="159"/>
      <c r="G15" s="160"/>
      <c r="H15" s="160"/>
      <c r="I15" s="161"/>
      <c r="J15" s="131" t="s">
        <v>184</v>
      </c>
      <c r="K15" s="158"/>
      <c r="L15" s="158"/>
      <c r="M15" s="132"/>
      <c r="N15" s="131" t="s">
        <v>228</v>
      </c>
      <c r="O15" s="132"/>
      <c r="P15" s="301"/>
      <c r="Q15" s="128"/>
    </row>
    <row r="16" spans="2:17" s="6" customFormat="1" ht="36.75" customHeight="1" x14ac:dyDescent="0.25">
      <c r="B16" s="128"/>
      <c r="C16" s="152"/>
      <c r="D16" s="153"/>
      <c r="E16" s="154"/>
      <c r="F16" s="131" t="s">
        <v>187</v>
      </c>
      <c r="G16" s="132"/>
      <c r="H16" s="131" t="s">
        <v>88</v>
      </c>
      <c r="I16" s="132"/>
      <c r="J16" s="131" t="s">
        <v>187</v>
      </c>
      <c r="K16" s="132"/>
      <c r="L16" s="131" t="s">
        <v>88</v>
      </c>
      <c r="M16" s="132"/>
      <c r="N16" s="104" t="s">
        <v>205</v>
      </c>
      <c r="O16" s="106"/>
      <c r="P16" s="104" t="s">
        <v>204</v>
      </c>
      <c r="Q16" s="106"/>
    </row>
    <row r="17" spans="2:17" s="6" customFormat="1" ht="28.9" customHeight="1" x14ac:dyDescent="0.25">
      <c r="B17" s="5">
        <v>1</v>
      </c>
      <c r="C17" s="155" t="s">
        <v>188</v>
      </c>
      <c r="D17" s="156"/>
      <c r="E17" s="157"/>
      <c r="F17" s="129"/>
      <c r="G17" s="130"/>
      <c r="H17" s="134"/>
      <c r="I17" s="130"/>
      <c r="J17" s="129"/>
      <c r="K17" s="130"/>
      <c r="L17" s="134"/>
      <c r="M17" s="130"/>
      <c r="N17" s="142">
        <f>ABS(L17-H17)</f>
        <v>0</v>
      </c>
      <c r="O17" s="143"/>
      <c r="P17" s="144" t="e">
        <f>N17/$P$14</f>
        <v>#DIV/0!</v>
      </c>
      <c r="Q17" s="145"/>
    </row>
    <row r="18" spans="2:17" s="6" customFormat="1" ht="28.9" customHeight="1" x14ac:dyDescent="0.25">
      <c r="B18" s="5">
        <v>2</v>
      </c>
      <c r="C18" s="155" t="s">
        <v>206</v>
      </c>
      <c r="D18" s="156"/>
      <c r="E18" s="157"/>
      <c r="F18" s="129"/>
      <c r="G18" s="130"/>
      <c r="H18" s="134"/>
      <c r="I18" s="130"/>
      <c r="J18" s="129"/>
      <c r="K18" s="130"/>
      <c r="L18" s="134"/>
      <c r="M18" s="130"/>
      <c r="N18" s="142">
        <f t="shared" ref="N18:N26" si="0">ABS(L18-H18)</f>
        <v>0</v>
      </c>
      <c r="O18" s="143"/>
      <c r="P18" s="144" t="e">
        <f>N18/$P$14</f>
        <v>#DIV/0!</v>
      </c>
      <c r="Q18" s="145"/>
    </row>
    <row r="19" spans="2:17" s="6" customFormat="1" ht="28.9" customHeight="1" x14ac:dyDescent="0.25">
      <c r="B19" s="5">
        <v>3</v>
      </c>
      <c r="C19" s="155" t="s">
        <v>197</v>
      </c>
      <c r="D19" s="156"/>
      <c r="E19" s="157"/>
      <c r="F19" s="133"/>
      <c r="G19" s="130"/>
      <c r="H19" s="134"/>
      <c r="I19" s="130"/>
      <c r="J19" s="133"/>
      <c r="K19" s="130"/>
      <c r="L19" s="134"/>
      <c r="M19" s="130"/>
      <c r="N19" s="142">
        <f t="shared" si="0"/>
        <v>0</v>
      </c>
      <c r="O19" s="143"/>
      <c r="P19" s="144" t="e">
        <f t="shared" ref="P19:P26" si="1">N19/$P$14</f>
        <v>#DIV/0!</v>
      </c>
      <c r="Q19" s="145"/>
    </row>
    <row r="20" spans="2:17" s="6" customFormat="1" ht="28.9" customHeight="1" x14ac:dyDescent="0.25">
      <c r="B20" s="5">
        <v>4</v>
      </c>
      <c r="C20" s="155" t="s">
        <v>215</v>
      </c>
      <c r="D20" s="156"/>
      <c r="E20" s="157"/>
      <c r="F20" s="129"/>
      <c r="G20" s="130"/>
      <c r="H20" s="134"/>
      <c r="I20" s="130"/>
      <c r="J20" s="129"/>
      <c r="K20" s="130"/>
      <c r="L20" s="134"/>
      <c r="M20" s="130"/>
      <c r="N20" s="142">
        <f t="shared" si="0"/>
        <v>0</v>
      </c>
      <c r="O20" s="143"/>
      <c r="P20" s="144" t="e">
        <f t="shared" si="1"/>
        <v>#DIV/0!</v>
      </c>
      <c r="Q20" s="145"/>
    </row>
    <row r="21" spans="2:17" s="6" customFormat="1" ht="28.9" customHeight="1" x14ac:dyDescent="0.25">
      <c r="B21" s="5">
        <v>5</v>
      </c>
      <c r="C21" s="155" t="s">
        <v>217</v>
      </c>
      <c r="D21" s="156"/>
      <c r="E21" s="157"/>
      <c r="F21" s="129"/>
      <c r="G21" s="130"/>
      <c r="H21" s="134"/>
      <c r="I21" s="130"/>
      <c r="J21" s="129"/>
      <c r="K21" s="130"/>
      <c r="L21" s="134"/>
      <c r="M21" s="130"/>
      <c r="N21" s="142">
        <f t="shared" si="0"/>
        <v>0</v>
      </c>
      <c r="O21" s="143"/>
      <c r="P21" s="144" t="e">
        <f t="shared" si="1"/>
        <v>#DIV/0!</v>
      </c>
      <c r="Q21" s="145"/>
    </row>
    <row r="22" spans="2:17" s="6" customFormat="1" ht="28.9" customHeight="1" x14ac:dyDescent="0.25">
      <c r="B22" s="5">
        <v>6</v>
      </c>
      <c r="C22" s="134" t="s">
        <v>218</v>
      </c>
      <c r="D22" s="141"/>
      <c r="E22" s="130"/>
      <c r="F22" s="133"/>
      <c r="G22" s="130"/>
      <c r="H22" s="134"/>
      <c r="I22" s="130"/>
      <c r="J22" s="133"/>
      <c r="K22" s="130"/>
      <c r="L22" s="134"/>
      <c r="M22" s="130"/>
      <c r="N22" s="142">
        <f t="shared" si="0"/>
        <v>0</v>
      </c>
      <c r="O22" s="143"/>
      <c r="P22" s="144" t="e">
        <f t="shared" si="1"/>
        <v>#DIV/0!</v>
      </c>
      <c r="Q22" s="145"/>
    </row>
    <row r="23" spans="2:17" s="6" customFormat="1" ht="28.9" customHeight="1" x14ac:dyDescent="0.25">
      <c r="B23" s="5">
        <v>7</v>
      </c>
      <c r="C23" s="134"/>
      <c r="D23" s="141"/>
      <c r="E23" s="130"/>
      <c r="F23" s="134"/>
      <c r="G23" s="130"/>
      <c r="H23" s="134"/>
      <c r="I23" s="130"/>
      <c r="J23" s="134"/>
      <c r="K23" s="130"/>
      <c r="L23" s="134"/>
      <c r="M23" s="130"/>
      <c r="N23" s="142">
        <f t="shared" si="0"/>
        <v>0</v>
      </c>
      <c r="O23" s="143"/>
      <c r="P23" s="144" t="e">
        <f t="shared" si="1"/>
        <v>#DIV/0!</v>
      </c>
      <c r="Q23" s="145"/>
    </row>
    <row r="24" spans="2:17" s="6" customFormat="1" ht="28.9" customHeight="1" x14ac:dyDescent="0.25">
      <c r="B24" s="5">
        <v>8</v>
      </c>
      <c r="C24" s="134"/>
      <c r="D24" s="141"/>
      <c r="E24" s="130"/>
      <c r="F24" s="134"/>
      <c r="G24" s="130"/>
      <c r="H24" s="134"/>
      <c r="I24" s="130"/>
      <c r="J24" s="134"/>
      <c r="K24" s="130"/>
      <c r="L24" s="134"/>
      <c r="M24" s="130"/>
      <c r="N24" s="142">
        <f t="shared" si="0"/>
        <v>0</v>
      </c>
      <c r="O24" s="143"/>
      <c r="P24" s="144" t="e">
        <f t="shared" si="1"/>
        <v>#DIV/0!</v>
      </c>
      <c r="Q24" s="145"/>
    </row>
    <row r="25" spans="2:17" s="6" customFormat="1" ht="28.9" customHeight="1" x14ac:dyDescent="0.25">
      <c r="B25" s="5">
        <v>9</v>
      </c>
      <c r="C25" s="134"/>
      <c r="D25" s="141"/>
      <c r="E25" s="130"/>
      <c r="F25" s="134"/>
      <c r="G25" s="130"/>
      <c r="H25" s="134"/>
      <c r="I25" s="130"/>
      <c r="J25" s="134"/>
      <c r="K25" s="130"/>
      <c r="L25" s="134"/>
      <c r="M25" s="130"/>
      <c r="N25" s="142">
        <f t="shared" si="0"/>
        <v>0</v>
      </c>
      <c r="O25" s="143"/>
      <c r="P25" s="144" t="e">
        <f t="shared" si="1"/>
        <v>#DIV/0!</v>
      </c>
      <c r="Q25" s="145"/>
    </row>
    <row r="26" spans="2:17" s="6" customFormat="1" ht="28.9" customHeight="1" x14ac:dyDescent="0.25">
      <c r="B26" s="5">
        <v>10</v>
      </c>
      <c r="C26" s="134"/>
      <c r="D26" s="141"/>
      <c r="E26" s="130"/>
      <c r="F26" s="134"/>
      <c r="G26" s="130"/>
      <c r="H26" s="134"/>
      <c r="I26" s="130"/>
      <c r="J26" s="134"/>
      <c r="K26" s="130"/>
      <c r="L26" s="134"/>
      <c r="M26" s="130"/>
      <c r="N26" s="142">
        <f t="shared" si="0"/>
        <v>0</v>
      </c>
      <c r="O26" s="143"/>
      <c r="P26" s="144" t="e">
        <f t="shared" si="1"/>
        <v>#DIV/0!</v>
      </c>
      <c r="Q26" s="145"/>
    </row>
    <row r="27" spans="2:17" ht="72.75" customHeight="1" x14ac:dyDescent="0.25">
      <c r="B27" s="146" t="s">
        <v>225</v>
      </c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</row>
    <row r="28" spans="2:17" ht="9.4" customHeight="1" x14ac:dyDescent="0.25"/>
    <row r="29" spans="2:17" ht="36" customHeight="1" x14ac:dyDescent="0.25">
      <c r="B29" s="71" t="s">
        <v>83</v>
      </c>
      <c r="C29" s="72"/>
      <c r="D29" s="72" t="s">
        <v>83</v>
      </c>
      <c r="E29" s="73"/>
      <c r="F29" s="87" t="s">
        <v>74</v>
      </c>
      <c r="G29" s="138"/>
      <c r="H29" s="138"/>
      <c r="I29" s="88"/>
      <c r="J29" s="87" t="s">
        <v>84</v>
      </c>
      <c r="K29" s="138"/>
      <c r="L29" s="138"/>
      <c r="M29" s="88"/>
      <c r="N29" s="87" t="s">
        <v>85</v>
      </c>
      <c r="O29" s="88"/>
      <c r="P29" s="139" t="s">
        <v>75</v>
      </c>
      <c r="Q29" s="140"/>
    </row>
    <row r="30" spans="2:17" ht="18" customHeight="1" x14ac:dyDescent="0.25">
      <c r="B30" s="92">
        <f>F14</f>
        <v>0</v>
      </c>
      <c r="C30" s="93"/>
      <c r="D30" s="83" t="s">
        <v>186</v>
      </c>
      <c r="E30" s="96"/>
      <c r="F30" s="98" t="s">
        <v>62</v>
      </c>
      <c r="G30" s="99"/>
      <c r="H30" s="99"/>
      <c r="I30" s="100"/>
      <c r="J30" s="83"/>
      <c r="K30" s="84"/>
      <c r="L30" s="84"/>
      <c r="M30" s="96"/>
      <c r="N30" s="110"/>
      <c r="O30" s="111"/>
      <c r="P30" s="116"/>
      <c r="Q30" s="117"/>
    </row>
    <row r="31" spans="2:17" ht="18" customHeight="1" x14ac:dyDescent="0.25">
      <c r="B31" s="94"/>
      <c r="C31" s="95"/>
      <c r="D31" s="85"/>
      <c r="E31" s="97"/>
      <c r="F31" s="101"/>
      <c r="G31" s="102"/>
      <c r="H31" s="102"/>
      <c r="I31" s="103"/>
      <c r="J31" s="107"/>
      <c r="K31" s="108"/>
      <c r="L31" s="108"/>
      <c r="M31" s="109"/>
      <c r="N31" s="112"/>
      <c r="O31" s="113"/>
      <c r="P31" s="118"/>
      <c r="Q31" s="119"/>
    </row>
    <row r="32" spans="2:17" ht="18" customHeight="1" x14ac:dyDescent="0.25">
      <c r="B32" s="92">
        <f>F15</f>
        <v>0</v>
      </c>
      <c r="C32" s="93"/>
      <c r="D32" s="83" t="s">
        <v>185</v>
      </c>
      <c r="E32" s="96"/>
      <c r="F32" s="101"/>
      <c r="G32" s="102"/>
      <c r="H32" s="102"/>
      <c r="I32" s="103"/>
      <c r="J32" s="107"/>
      <c r="K32" s="108"/>
      <c r="L32" s="108"/>
      <c r="M32" s="109"/>
      <c r="N32" s="112"/>
      <c r="O32" s="113"/>
      <c r="P32" s="118"/>
      <c r="Q32" s="119"/>
    </row>
    <row r="33" spans="2:17" ht="18" customHeight="1" x14ac:dyDescent="0.25">
      <c r="B33" s="94"/>
      <c r="C33" s="95"/>
      <c r="D33" s="85"/>
      <c r="E33" s="97"/>
      <c r="F33" s="104"/>
      <c r="G33" s="105"/>
      <c r="H33" s="105"/>
      <c r="I33" s="106"/>
      <c r="J33" s="85"/>
      <c r="K33" s="86"/>
      <c r="L33" s="86"/>
      <c r="M33" s="97"/>
      <c r="N33" s="114"/>
      <c r="O33" s="115"/>
      <c r="P33" s="120"/>
      <c r="Q33" s="121"/>
    </row>
    <row r="34" spans="2:17" ht="22.15" customHeight="1" x14ac:dyDescent="0.25">
      <c r="B34" s="89" t="s">
        <v>86</v>
      </c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1"/>
    </row>
    <row r="35" spans="2:17" ht="4.5" customHeight="1" x14ac:dyDescent="0.25"/>
  </sheetData>
  <mergeCells count="134">
    <mergeCell ref="C21:E21"/>
    <mergeCell ref="P23:Q23"/>
    <mergeCell ref="N24:O24"/>
    <mergeCell ref="P24:Q24"/>
    <mergeCell ref="J23:K23"/>
    <mergeCell ref="L23:M23"/>
    <mergeCell ref="N19:O19"/>
    <mergeCell ref="P19:Q19"/>
    <mergeCell ref="F8:L8"/>
    <mergeCell ref="F9:L9"/>
    <mergeCell ref="C24:E24"/>
    <mergeCell ref="F24:G24"/>
    <mergeCell ref="H24:I24"/>
    <mergeCell ref="J24:K24"/>
    <mergeCell ref="L24:M24"/>
    <mergeCell ref="L22:M22"/>
    <mergeCell ref="C23:E23"/>
    <mergeCell ref="N21:O21"/>
    <mergeCell ref="P21:Q21"/>
    <mergeCell ref="F23:G23"/>
    <mergeCell ref="H23:I23"/>
    <mergeCell ref="L17:M17"/>
    <mergeCell ref="J14:M14"/>
    <mergeCell ref="C17:E17"/>
    <mergeCell ref="L21:M21"/>
    <mergeCell ref="P26:Q26"/>
    <mergeCell ref="F18:G18"/>
    <mergeCell ref="H18:I18"/>
    <mergeCell ref="J18:K18"/>
    <mergeCell ref="L18:M18"/>
    <mergeCell ref="F19:G19"/>
    <mergeCell ref="H19:I19"/>
    <mergeCell ref="L19:M19"/>
    <mergeCell ref="F20:G20"/>
    <mergeCell ref="H20:I20"/>
    <mergeCell ref="L20:M20"/>
    <mergeCell ref="F26:G26"/>
    <mergeCell ref="H26:I26"/>
    <mergeCell ref="J26:K26"/>
    <mergeCell ref="L26:M26"/>
    <mergeCell ref="F25:G25"/>
    <mergeCell ref="C14:E16"/>
    <mergeCell ref="N17:O17"/>
    <mergeCell ref="P17:Q17"/>
    <mergeCell ref="N18:O18"/>
    <mergeCell ref="P18:Q18"/>
    <mergeCell ref="N20:O20"/>
    <mergeCell ref="P20:Q20"/>
    <mergeCell ref="C18:E18"/>
    <mergeCell ref="C19:E19"/>
    <mergeCell ref="C20:E20"/>
    <mergeCell ref="Q14:Q15"/>
    <mergeCell ref="J15:M15"/>
    <mergeCell ref="F15:I15"/>
    <mergeCell ref="N14:O14"/>
    <mergeCell ref="N15:O15"/>
    <mergeCell ref="F29:I29"/>
    <mergeCell ref="J29:M29"/>
    <mergeCell ref="N29:O29"/>
    <mergeCell ref="P29:Q29"/>
    <mergeCell ref="B29:E29"/>
    <mergeCell ref="C22:E22"/>
    <mergeCell ref="F22:G22"/>
    <mergeCell ref="H22:I22"/>
    <mergeCell ref="J22:K22"/>
    <mergeCell ref="N22:O22"/>
    <mergeCell ref="P22:Q22"/>
    <mergeCell ref="N23:O23"/>
    <mergeCell ref="N25:O25"/>
    <mergeCell ref="P25:Q25"/>
    <mergeCell ref="B27:Q27"/>
    <mergeCell ref="C26:E26"/>
    <mergeCell ref="C25:E25"/>
    <mergeCell ref="H25:I25"/>
    <mergeCell ref="J25:K25"/>
    <mergeCell ref="L25:M25"/>
    <mergeCell ref="N26:O26"/>
    <mergeCell ref="O7:Q7"/>
    <mergeCell ref="B13:F13"/>
    <mergeCell ref="F14:I14"/>
    <mergeCell ref="B14:B16"/>
    <mergeCell ref="J17:K17"/>
    <mergeCell ref="J16:K16"/>
    <mergeCell ref="J19:K19"/>
    <mergeCell ref="F21:G21"/>
    <mergeCell ref="H21:I21"/>
    <mergeCell ref="J21:K21"/>
    <mergeCell ref="J20:K20"/>
    <mergeCell ref="L16:M16"/>
    <mergeCell ref="F17:G17"/>
    <mergeCell ref="H17:I17"/>
    <mergeCell ref="B11:E11"/>
    <mergeCell ref="F11:N11"/>
    <mergeCell ref="O11:Q11"/>
    <mergeCell ref="N16:O16"/>
    <mergeCell ref="P16:Q16"/>
    <mergeCell ref="F10:L10"/>
    <mergeCell ref="M10:N10"/>
    <mergeCell ref="O10:Q10"/>
    <mergeCell ref="F16:G16"/>
    <mergeCell ref="H16:I16"/>
    <mergeCell ref="B34:Q34"/>
    <mergeCell ref="B32:C33"/>
    <mergeCell ref="D32:E33"/>
    <mergeCell ref="B30:C31"/>
    <mergeCell ref="D30:E31"/>
    <mergeCell ref="F30:I33"/>
    <mergeCell ref="J30:M33"/>
    <mergeCell ref="N30:O33"/>
    <mergeCell ref="P30:Q33"/>
    <mergeCell ref="F6:Q6"/>
    <mergeCell ref="D1:Q1"/>
    <mergeCell ref="B4:E4"/>
    <mergeCell ref="B10:E10"/>
    <mergeCell ref="B1:C1"/>
    <mergeCell ref="O9:Q9"/>
    <mergeCell ref="O8:Q8"/>
    <mergeCell ref="B3:I3"/>
    <mergeCell ref="B5:E5"/>
    <mergeCell ref="B6:E6"/>
    <mergeCell ref="B9:E9"/>
    <mergeCell ref="M9:N9"/>
    <mergeCell ref="O4:Q4"/>
    <mergeCell ref="O5:Q5"/>
    <mergeCell ref="B7:C8"/>
    <mergeCell ref="D7:E7"/>
    <mergeCell ref="D8:E8"/>
    <mergeCell ref="M7:N7"/>
    <mergeCell ref="M8:N8"/>
    <mergeCell ref="M4:N4"/>
    <mergeCell ref="M5:N5"/>
    <mergeCell ref="F4:L4"/>
    <mergeCell ref="F5:L5"/>
    <mergeCell ref="F7:L7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95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14</xdr:col>
                    <xdr:colOff>38100</xdr:colOff>
                    <xdr:row>3</xdr:row>
                    <xdr:rowOff>57150</xdr:rowOff>
                  </from>
                  <to>
                    <xdr:col>15</xdr:col>
                    <xdr:colOff>38100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15</xdr:col>
                    <xdr:colOff>66675</xdr:colOff>
                    <xdr:row>3</xdr:row>
                    <xdr:rowOff>57150</xdr:rowOff>
                  </from>
                  <to>
                    <xdr:col>16</xdr:col>
                    <xdr:colOff>19050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16</xdr:col>
                    <xdr:colOff>19050</xdr:colOff>
                    <xdr:row>3</xdr:row>
                    <xdr:rowOff>57150</xdr:rowOff>
                  </from>
                  <to>
                    <xdr:col>16</xdr:col>
                    <xdr:colOff>609600</xdr:colOff>
                    <xdr:row>3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  <pageSetUpPr fitToPage="1"/>
  </sheetPr>
  <dimension ref="B1:L17"/>
  <sheetViews>
    <sheetView view="pageBreakPreview" topLeftCell="C1" zoomScale="80" zoomScaleNormal="100" zoomScaleSheetLayoutView="80" workbookViewId="0">
      <pane ySplit="4" topLeftCell="A5" activePane="bottomLeft" state="frozen"/>
      <selection pane="bottomLeft" activeCell="Q10" sqref="Q10"/>
    </sheetView>
  </sheetViews>
  <sheetFormatPr defaultColWidth="8.7109375" defaultRowHeight="15" x14ac:dyDescent="0.25"/>
  <cols>
    <col min="1" max="1" width="1.7109375" style="2" customWidth="1"/>
    <col min="2" max="4" width="5.28515625" style="2" customWidth="1"/>
    <col min="5" max="5" width="4.42578125" style="2" customWidth="1"/>
    <col min="6" max="6" width="8.85546875" style="2" bestFit="1" customWidth="1"/>
    <col min="7" max="12" width="15.7109375" style="2" customWidth="1"/>
    <col min="13" max="13" width="1.7109375" style="2" customWidth="1"/>
    <col min="14" max="16384" width="8.7109375" style="2"/>
  </cols>
  <sheetData>
    <row r="1" spans="2:12" ht="27" x14ac:dyDescent="0.25">
      <c r="B1" s="74" t="s">
        <v>63</v>
      </c>
      <c r="C1" s="74"/>
      <c r="D1" s="70" t="s">
        <v>190</v>
      </c>
      <c r="E1" s="70"/>
      <c r="F1" s="70"/>
      <c r="G1" s="70"/>
      <c r="H1" s="70"/>
      <c r="I1" s="70"/>
      <c r="J1" s="70"/>
      <c r="K1" s="70"/>
      <c r="L1" s="70"/>
    </row>
    <row r="2" spans="2:12" ht="19.149999999999999" customHeight="1" thickBot="1" x14ac:dyDescent="0.3">
      <c r="B2" s="168" t="s">
        <v>91</v>
      </c>
      <c r="C2" s="168"/>
      <c r="D2" s="168"/>
      <c r="E2" s="168"/>
      <c r="F2" s="169"/>
      <c r="G2" s="169"/>
      <c r="H2" s="6"/>
      <c r="I2" s="6" t="s">
        <v>207</v>
      </c>
    </row>
    <row r="3" spans="2:12" ht="21" customHeight="1" x14ac:dyDescent="0.25">
      <c r="B3" s="83" t="s">
        <v>191</v>
      </c>
      <c r="C3" s="84"/>
      <c r="D3" s="84"/>
      <c r="E3" s="84"/>
      <c r="F3" s="83" t="s">
        <v>209</v>
      </c>
      <c r="G3" s="170" t="s">
        <v>193</v>
      </c>
      <c r="H3" s="174" t="s">
        <v>200</v>
      </c>
      <c r="I3" s="172" t="s">
        <v>198</v>
      </c>
      <c r="J3" s="173"/>
      <c r="K3" s="174" t="s">
        <v>203</v>
      </c>
      <c r="L3" s="96" t="s">
        <v>93</v>
      </c>
    </row>
    <row r="4" spans="2:12" ht="21" customHeight="1" x14ac:dyDescent="0.25">
      <c r="B4" s="85"/>
      <c r="C4" s="86"/>
      <c r="D4" s="86"/>
      <c r="E4" s="86"/>
      <c r="F4" s="85"/>
      <c r="G4" s="171"/>
      <c r="H4" s="175"/>
      <c r="I4" s="35" t="s">
        <v>94</v>
      </c>
      <c r="J4" s="36" t="s">
        <v>176</v>
      </c>
      <c r="K4" s="175"/>
      <c r="L4" s="97"/>
    </row>
    <row r="5" spans="2:12" ht="66.599999999999994" customHeight="1" x14ac:dyDescent="0.25">
      <c r="B5" s="71" t="s">
        <v>219</v>
      </c>
      <c r="C5" s="72"/>
      <c r="D5" s="72"/>
      <c r="E5" s="72"/>
      <c r="F5" s="68"/>
      <c r="G5" s="49"/>
      <c r="H5" s="41"/>
      <c r="I5" s="37"/>
      <c r="J5" s="40"/>
      <c r="K5" s="41"/>
      <c r="L5" s="34">
        <f t="shared" ref="L5:L11" si="0">G5-K5</f>
        <v>0</v>
      </c>
    </row>
    <row r="6" spans="2:12" ht="66.599999999999994" customHeight="1" x14ac:dyDescent="0.25">
      <c r="B6" s="71" t="s">
        <v>220</v>
      </c>
      <c r="C6" s="72"/>
      <c r="D6" s="72"/>
      <c r="E6" s="72"/>
      <c r="F6" s="68"/>
      <c r="G6" s="49"/>
      <c r="H6" s="62"/>
      <c r="I6" s="60"/>
      <c r="J6" s="61"/>
      <c r="K6" s="62"/>
      <c r="L6" s="34">
        <f>G6-K6</f>
        <v>0</v>
      </c>
    </row>
    <row r="7" spans="2:12" ht="67.150000000000006" customHeight="1" x14ac:dyDescent="0.25">
      <c r="B7" s="166" t="s">
        <v>221</v>
      </c>
      <c r="C7" s="167"/>
      <c r="D7" s="167"/>
      <c r="E7" s="167"/>
      <c r="F7" s="68"/>
      <c r="G7" s="49"/>
      <c r="H7" s="62"/>
      <c r="I7" s="60"/>
      <c r="J7" s="61"/>
      <c r="K7" s="62"/>
      <c r="L7" s="48">
        <f t="shared" si="0"/>
        <v>0</v>
      </c>
    </row>
    <row r="8" spans="2:12" ht="67.150000000000006" customHeight="1" x14ac:dyDescent="0.25">
      <c r="B8" s="166" t="s">
        <v>222</v>
      </c>
      <c r="C8" s="167"/>
      <c r="D8" s="167"/>
      <c r="E8" s="167"/>
      <c r="F8" s="68"/>
      <c r="G8" s="49"/>
      <c r="H8" s="62"/>
      <c r="I8" s="60"/>
      <c r="J8" s="61"/>
      <c r="K8" s="62"/>
      <c r="L8" s="48">
        <f t="shared" si="0"/>
        <v>0</v>
      </c>
    </row>
    <row r="9" spans="2:12" ht="67.150000000000006" customHeight="1" x14ac:dyDescent="0.25">
      <c r="B9" s="166" t="s">
        <v>223</v>
      </c>
      <c r="C9" s="167"/>
      <c r="D9" s="167"/>
      <c r="E9" s="167"/>
      <c r="F9" s="68"/>
      <c r="G9" s="63"/>
      <c r="H9" s="64"/>
      <c r="I9" s="65"/>
      <c r="J9" s="66"/>
      <c r="K9" s="64"/>
      <c r="L9" s="48">
        <f t="shared" si="0"/>
        <v>0</v>
      </c>
    </row>
    <row r="10" spans="2:12" ht="67.150000000000006" customHeight="1" x14ac:dyDescent="0.25">
      <c r="B10" s="166" t="s">
        <v>224</v>
      </c>
      <c r="C10" s="167"/>
      <c r="D10" s="167"/>
      <c r="E10" s="167"/>
      <c r="F10" s="67"/>
      <c r="G10" s="63"/>
      <c r="H10" s="64"/>
      <c r="I10" s="65"/>
      <c r="J10" s="66"/>
      <c r="K10" s="64"/>
      <c r="L10" s="48">
        <f t="shared" si="0"/>
        <v>0</v>
      </c>
    </row>
    <row r="11" spans="2:12" ht="30.6" customHeight="1" x14ac:dyDescent="0.25">
      <c r="B11" s="192" t="s">
        <v>208</v>
      </c>
      <c r="C11" s="193"/>
      <c r="D11" s="193"/>
      <c r="E11" s="193"/>
      <c r="F11" s="179"/>
      <c r="G11" s="198"/>
      <c r="H11" s="194"/>
      <c r="I11" s="162"/>
      <c r="J11" s="164"/>
      <c r="K11" s="194"/>
      <c r="L11" s="196">
        <f t="shared" si="0"/>
        <v>0</v>
      </c>
    </row>
    <row r="12" spans="2:12" ht="31.9" customHeight="1" x14ac:dyDescent="0.25">
      <c r="B12" s="190" t="s">
        <v>196</v>
      </c>
      <c r="C12" s="191"/>
      <c r="D12" s="191"/>
      <c r="E12" s="191"/>
      <c r="F12" s="180"/>
      <c r="G12" s="198"/>
      <c r="H12" s="195"/>
      <c r="I12" s="163"/>
      <c r="J12" s="165"/>
      <c r="K12" s="195"/>
      <c r="L12" s="197"/>
    </row>
    <row r="13" spans="2:12" ht="34.9" customHeight="1" thickBot="1" x14ac:dyDescent="0.3">
      <c r="B13" s="181" t="s">
        <v>90</v>
      </c>
      <c r="C13" s="182"/>
      <c r="D13" s="182"/>
      <c r="E13" s="182"/>
      <c r="F13" s="183"/>
      <c r="G13" s="50">
        <f>SUM(G5:G12)</f>
        <v>0</v>
      </c>
      <c r="H13" s="38">
        <f>SUM(H5:H12)</f>
        <v>0</v>
      </c>
      <c r="I13" s="38">
        <f>SUM(I5:I12)</f>
        <v>0</v>
      </c>
      <c r="J13" s="39" t="s">
        <v>95</v>
      </c>
      <c r="K13" s="42">
        <f>SUM(K5:K12)</f>
        <v>0</v>
      </c>
      <c r="L13" s="34">
        <f>SUM(L5:L12)</f>
        <v>0</v>
      </c>
    </row>
    <row r="14" spans="2:12" ht="67.900000000000006" customHeight="1" x14ac:dyDescent="0.25">
      <c r="B14" s="184" t="s">
        <v>227</v>
      </c>
      <c r="C14" s="185"/>
      <c r="D14" s="185"/>
      <c r="E14" s="185"/>
      <c r="F14" s="186"/>
      <c r="G14" s="187" t="s">
        <v>229</v>
      </c>
      <c r="H14" s="188"/>
      <c r="I14" s="188"/>
      <c r="J14" s="188"/>
      <c r="K14" s="188"/>
      <c r="L14" s="189"/>
    </row>
    <row r="15" spans="2:12" ht="77.25" customHeight="1" x14ac:dyDescent="0.25">
      <c r="B15" s="176" t="s">
        <v>226</v>
      </c>
      <c r="C15" s="177"/>
      <c r="D15" s="177"/>
      <c r="E15" s="177"/>
      <c r="F15" s="177"/>
      <c r="G15" s="177"/>
      <c r="H15" s="177"/>
      <c r="I15" s="177"/>
      <c r="J15" s="177"/>
      <c r="K15" s="177"/>
      <c r="L15" s="178"/>
    </row>
    <row r="16" spans="2:12" ht="9.4" customHeight="1" x14ac:dyDescent="0.25"/>
    <row r="17" ht="4.5" customHeight="1" x14ac:dyDescent="0.25"/>
  </sheetData>
  <mergeCells count="29">
    <mergeCell ref="B15:L15"/>
    <mergeCell ref="F3:F4"/>
    <mergeCell ref="F11:F12"/>
    <mergeCell ref="B13:F13"/>
    <mergeCell ref="B14:F14"/>
    <mergeCell ref="B6:E6"/>
    <mergeCell ref="G14:L14"/>
    <mergeCell ref="B12:E12"/>
    <mergeCell ref="B5:E5"/>
    <mergeCell ref="B7:E7"/>
    <mergeCell ref="B8:E8"/>
    <mergeCell ref="B11:E11"/>
    <mergeCell ref="K11:K12"/>
    <mergeCell ref="L11:L12"/>
    <mergeCell ref="G11:G12"/>
    <mergeCell ref="H11:H12"/>
    <mergeCell ref="I11:I12"/>
    <mergeCell ref="J11:J12"/>
    <mergeCell ref="B9:E9"/>
    <mergeCell ref="B10:E10"/>
    <mergeCell ref="B1:C1"/>
    <mergeCell ref="D1:L1"/>
    <mergeCell ref="B2:G2"/>
    <mergeCell ref="B3:E4"/>
    <mergeCell ref="G3:G4"/>
    <mergeCell ref="I3:J3"/>
    <mergeCell ref="K3:K4"/>
    <mergeCell ref="L3:L4"/>
    <mergeCell ref="H3:H4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87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工作表3">
    <tabColor theme="7"/>
    <pageSetUpPr fitToPage="1"/>
  </sheetPr>
  <dimension ref="B1:L37"/>
  <sheetViews>
    <sheetView view="pageBreakPreview" zoomScale="90" zoomScaleNormal="100" zoomScaleSheetLayoutView="90" workbookViewId="0">
      <selection activeCell="P25" sqref="P25"/>
    </sheetView>
  </sheetViews>
  <sheetFormatPr defaultColWidth="8.7109375" defaultRowHeight="15" x14ac:dyDescent="0.25"/>
  <cols>
    <col min="1" max="1" width="1.7109375" style="2" customWidth="1"/>
    <col min="2" max="2" width="8.7109375" style="2"/>
    <col min="3" max="3" width="5.28515625" style="2" customWidth="1"/>
    <col min="4" max="5" width="7.7109375" style="2" customWidth="1"/>
    <col min="6" max="6" width="11.140625" style="2" customWidth="1"/>
    <col min="7" max="7" width="14.42578125" style="2" customWidth="1"/>
    <col min="8" max="8" width="10.7109375" style="2" customWidth="1"/>
    <col min="9" max="9" width="13.7109375" style="2" customWidth="1"/>
    <col min="10" max="12" width="10.7109375" style="2" customWidth="1"/>
    <col min="13" max="13" width="1.7109375" style="2" customWidth="1"/>
    <col min="14" max="16384" width="8.7109375" style="2"/>
  </cols>
  <sheetData>
    <row r="1" spans="2:12" ht="27" x14ac:dyDescent="0.25">
      <c r="B1" s="249" t="s">
        <v>212</v>
      </c>
      <c r="C1" s="249"/>
      <c r="D1" s="249"/>
      <c r="E1" s="249"/>
      <c r="F1" s="249"/>
      <c r="G1" s="249"/>
      <c r="H1" s="249"/>
      <c r="I1" s="249"/>
      <c r="J1" s="249"/>
      <c r="K1" s="249"/>
      <c r="L1" s="249"/>
    </row>
    <row r="2" spans="2:12" ht="6.4" customHeight="1" x14ac:dyDescent="0.25">
      <c r="B2" s="3"/>
    </row>
    <row r="3" spans="2:12" ht="18.75" x14ac:dyDescent="0.25">
      <c r="B3" s="220" t="s">
        <v>178</v>
      </c>
      <c r="C3" s="220"/>
      <c r="D3" s="220"/>
      <c r="E3" s="220"/>
      <c r="F3" s="220"/>
      <c r="G3" s="221" t="s">
        <v>61</v>
      </c>
      <c r="H3" s="222"/>
      <c r="I3" s="10"/>
      <c r="J3" s="11" t="s">
        <v>100</v>
      </c>
    </row>
    <row r="4" spans="2:12" ht="6" customHeight="1" x14ac:dyDescent="0.25"/>
    <row r="5" spans="2:12" ht="34.9" customHeight="1" x14ac:dyDescent="0.25">
      <c r="B5" s="7" t="s">
        <v>101</v>
      </c>
      <c r="C5" s="71" t="s">
        <v>96</v>
      </c>
      <c r="D5" s="88"/>
      <c r="E5" s="87" t="s">
        <v>102</v>
      </c>
      <c r="F5" s="88"/>
      <c r="G5" s="71" t="s">
        <v>103</v>
      </c>
      <c r="H5" s="72"/>
      <c r="I5" s="72"/>
      <c r="J5" s="71" t="s">
        <v>104</v>
      </c>
      <c r="K5" s="72"/>
      <c r="L5" s="73"/>
    </row>
    <row r="6" spans="2:12" ht="25.15" customHeight="1" x14ac:dyDescent="0.25">
      <c r="B6" s="12">
        <v>1</v>
      </c>
      <c r="C6" s="223"/>
      <c r="D6" s="224"/>
      <c r="E6" s="225"/>
      <c r="F6" s="226"/>
      <c r="G6" s="225"/>
      <c r="H6" s="227"/>
      <c r="I6" s="226"/>
      <c r="J6" s="223"/>
      <c r="K6" s="224"/>
      <c r="L6" s="228"/>
    </row>
    <row r="7" spans="2:12" ht="25.15" customHeight="1" x14ac:dyDescent="0.25">
      <c r="B7" s="12">
        <v>2</v>
      </c>
      <c r="C7" s="223"/>
      <c r="D7" s="224"/>
      <c r="E7" s="225"/>
      <c r="F7" s="226"/>
      <c r="G7" s="225"/>
      <c r="H7" s="227"/>
      <c r="I7" s="226"/>
      <c r="J7" s="223"/>
      <c r="K7" s="224"/>
      <c r="L7" s="228"/>
    </row>
    <row r="8" spans="2:12" ht="25.15" customHeight="1" x14ac:dyDescent="0.25">
      <c r="B8" s="12">
        <v>3</v>
      </c>
      <c r="C8" s="223"/>
      <c r="D8" s="224"/>
      <c r="E8" s="225"/>
      <c r="F8" s="226"/>
      <c r="G8" s="225"/>
      <c r="H8" s="227"/>
      <c r="I8" s="226"/>
      <c r="J8" s="223"/>
      <c r="K8" s="224"/>
      <c r="L8" s="228"/>
    </row>
    <row r="9" spans="2:12" ht="25.15" customHeight="1" x14ac:dyDescent="0.25">
      <c r="B9" s="12">
        <v>4</v>
      </c>
      <c r="C9" s="223"/>
      <c r="D9" s="224"/>
      <c r="E9" s="225"/>
      <c r="F9" s="226"/>
      <c r="G9" s="225"/>
      <c r="H9" s="227"/>
      <c r="I9" s="226"/>
      <c r="J9" s="223"/>
      <c r="K9" s="224"/>
      <c r="L9" s="228"/>
    </row>
    <row r="10" spans="2:12" ht="25.15" customHeight="1" x14ac:dyDescent="0.25">
      <c r="B10" s="12">
        <v>5</v>
      </c>
      <c r="C10" s="223"/>
      <c r="D10" s="224"/>
      <c r="E10" s="225"/>
      <c r="F10" s="226"/>
      <c r="G10" s="225"/>
      <c r="H10" s="227"/>
      <c r="I10" s="226"/>
      <c r="J10" s="223"/>
      <c r="K10" s="224"/>
      <c r="L10" s="228"/>
    </row>
    <row r="11" spans="2:12" ht="25.15" customHeight="1" x14ac:dyDescent="0.25">
      <c r="B11" s="12">
        <v>6</v>
      </c>
      <c r="C11" s="223"/>
      <c r="D11" s="224"/>
      <c r="E11" s="225"/>
      <c r="F11" s="226"/>
      <c r="G11" s="225"/>
      <c r="H11" s="227"/>
      <c r="I11" s="226"/>
      <c r="J11" s="223"/>
      <c r="K11" s="224"/>
      <c r="L11" s="228"/>
    </row>
    <row r="12" spans="2:12" ht="25.15" customHeight="1" x14ac:dyDescent="0.25">
      <c r="B12" s="12">
        <v>7</v>
      </c>
      <c r="C12" s="223"/>
      <c r="D12" s="224"/>
      <c r="E12" s="225"/>
      <c r="F12" s="226"/>
      <c r="G12" s="225"/>
      <c r="H12" s="227"/>
      <c r="I12" s="226"/>
      <c r="J12" s="223"/>
      <c r="K12" s="224"/>
      <c r="L12" s="228"/>
    </row>
    <row r="13" spans="2:12" ht="25.15" customHeight="1" x14ac:dyDescent="0.25">
      <c r="B13" s="12">
        <v>8</v>
      </c>
      <c r="C13" s="223"/>
      <c r="D13" s="224"/>
      <c r="E13" s="225"/>
      <c r="F13" s="226"/>
      <c r="G13" s="225"/>
      <c r="H13" s="227"/>
      <c r="I13" s="226"/>
      <c r="J13" s="223"/>
      <c r="K13" s="224"/>
      <c r="L13" s="228"/>
    </row>
    <row r="14" spans="2:12" ht="25.15" customHeight="1" x14ac:dyDescent="0.25">
      <c r="B14" s="12">
        <v>9</v>
      </c>
      <c r="C14" s="223"/>
      <c r="D14" s="224"/>
      <c r="E14" s="225"/>
      <c r="F14" s="226"/>
      <c r="G14" s="225"/>
      <c r="H14" s="227"/>
      <c r="I14" s="226"/>
      <c r="J14" s="223"/>
      <c r="K14" s="224"/>
      <c r="L14" s="228"/>
    </row>
    <row r="15" spans="2:12" ht="25.15" customHeight="1" x14ac:dyDescent="0.25">
      <c r="B15" s="12">
        <v>10</v>
      </c>
      <c r="C15" s="223"/>
      <c r="D15" s="224"/>
      <c r="E15" s="225"/>
      <c r="F15" s="226"/>
      <c r="G15" s="225"/>
      <c r="H15" s="227"/>
      <c r="I15" s="226"/>
      <c r="J15" s="223"/>
      <c r="K15" s="224"/>
      <c r="L15" s="228"/>
    </row>
    <row r="16" spans="2:12" ht="22.15" customHeight="1" x14ac:dyDescent="0.25">
      <c r="B16" s="239" t="s">
        <v>14</v>
      </c>
      <c r="C16" s="239"/>
      <c r="D16" s="238" t="s">
        <v>111</v>
      </c>
      <c r="E16" s="238"/>
      <c r="F16" s="238"/>
      <c r="G16" s="13">
        <f>((E6*G6*J6)+(E7*G7*J7)+(E8*G8*J8)+(E9*G9*J9)+(E10*G10*J10)+(E11*G11*J11)+(E12*G12*J12*J12)+(E13*G13*J13)+(E14*G14*J14)+(E15*G15*J15))*60/1000</f>
        <v>0</v>
      </c>
      <c r="H16" s="12" t="s">
        <v>41</v>
      </c>
      <c r="I16" s="244" t="s">
        <v>115</v>
      </c>
      <c r="J16" s="229" t="s">
        <v>113</v>
      </c>
      <c r="K16" s="230"/>
      <c r="L16" s="231"/>
    </row>
    <row r="17" spans="2:12" ht="22.15" customHeight="1" x14ac:dyDescent="0.25">
      <c r="B17" s="239"/>
      <c r="C17" s="239"/>
      <c r="D17" s="238" t="s">
        <v>112</v>
      </c>
      <c r="E17" s="238"/>
      <c r="F17" s="238"/>
      <c r="G17" s="13">
        <f>((C6*E6*G6/24)+(C7*E7*G7/24)+(C8*E8*G8/24)+(C9*E9*G9/24)+(C10*E10*G10/24)+(C11*E11*G11/24)+(C12*E12*G12/24)+(C13*E13*G13/24)+(C14*E14*G14/24)+(C15*E15*G15/24))*18</f>
        <v>0</v>
      </c>
      <c r="H17" s="12" t="s">
        <v>41</v>
      </c>
      <c r="I17" s="245"/>
      <c r="J17" s="229" t="s">
        <v>105</v>
      </c>
      <c r="K17" s="230"/>
      <c r="L17" s="231"/>
    </row>
    <row r="18" spans="2:12" s="6" customFormat="1" ht="24.6" customHeight="1" x14ac:dyDescent="0.25">
      <c r="B18" s="240" t="s">
        <v>92</v>
      </c>
      <c r="C18" s="241"/>
      <c r="D18" s="238" t="s">
        <v>111</v>
      </c>
      <c r="E18" s="238"/>
      <c r="F18" s="238"/>
      <c r="G18" s="13">
        <f>(0.00085*G16*I3*1.8)+(G16*0.001)</f>
        <v>0</v>
      </c>
      <c r="H18" s="12" t="s">
        <v>41</v>
      </c>
      <c r="I18" s="246" t="s">
        <v>116</v>
      </c>
      <c r="J18" s="232" t="s">
        <v>114</v>
      </c>
      <c r="K18" s="233"/>
      <c r="L18" s="234"/>
    </row>
    <row r="19" spans="2:12" s="6" customFormat="1" ht="24.6" customHeight="1" x14ac:dyDescent="0.25">
      <c r="B19" s="242"/>
      <c r="C19" s="243"/>
      <c r="D19" s="238" t="s">
        <v>112</v>
      </c>
      <c r="E19" s="238"/>
      <c r="F19" s="238"/>
      <c r="G19" s="13">
        <f>(0.00085*G17*I3*1.8)+(G17*0.001)</f>
        <v>0</v>
      </c>
      <c r="H19" s="12" t="s">
        <v>41</v>
      </c>
      <c r="I19" s="247"/>
      <c r="J19" s="235"/>
      <c r="K19" s="236"/>
      <c r="L19" s="237"/>
    </row>
    <row r="20" spans="2:12" ht="6.4" customHeight="1" x14ac:dyDescent="0.25">
      <c r="B20" s="3"/>
    </row>
    <row r="21" spans="2:12" ht="18.75" x14ac:dyDescent="0.25">
      <c r="B21" s="220" t="s">
        <v>57</v>
      </c>
      <c r="C21" s="248"/>
      <c r="D21" s="248"/>
      <c r="E21" s="248"/>
      <c r="F21" s="248"/>
    </row>
    <row r="22" spans="2:12" ht="6" customHeight="1" x14ac:dyDescent="0.25"/>
    <row r="23" spans="2:12" ht="34.9" customHeight="1" x14ac:dyDescent="0.25">
      <c r="B23" s="7" t="s">
        <v>101</v>
      </c>
      <c r="C23" s="71" t="s">
        <v>106</v>
      </c>
      <c r="D23" s="88"/>
      <c r="E23" s="87" t="s">
        <v>102</v>
      </c>
      <c r="F23" s="88"/>
      <c r="G23" s="71" t="s">
        <v>97</v>
      </c>
      <c r="H23" s="72"/>
      <c r="I23" s="72"/>
      <c r="J23" s="71" t="s">
        <v>104</v>
      </c>
      <c r="K23" s="72"/>
      <c r="L23" s="73"/>
    </row>
    <row r="24" spans="2:12" ht="25.15" customHeight="1" x14ac:dyDescent="0.25">
      <c r="B24" s="12">
        <v>1</v>
      </c>
      <c r="C24" s="223"/>
      <c r="D24" s="228"/>
      <c r="E24" s="225"/>
      <c r="F24" s="226"/>
      <c r="G24" s="225"/>
      <c r="H24" s="227"/>
      <c r="I24" s="226"/>
      <c r="J24" s="223"/>
      <c r="K24" s="224"/>
      <c r="L24" s="228"/>
    </row>
    <row r="25" spans="2:12" ht="25.15" customHeight="1" x14ac:dyDescent="0.25">
      <c r="B25" s="12">
        <v>2</v>
      </c>
      <c r="C25" s="223"/>
      <c r="D25" s="228"/>
      <c r="E25" s="225"/>
      <c r="F25" s="226"/>
      <c r="G25" s="225"/>
      <c r="H25" s="227"/>
      <c r="I25" s="226"/>
      <c r="J25" s="223"/>
      <c r="K25" s="224"/>
      <c r="L25" s="228"/>
    </row>
    <row r="26" spans="2:12" ht="25.15" customHeight="1" x14ac:dyDescent="0.25">
      <c r="B26" s="12">
        <v>3</v>
      </c>
      <c r="C26" s="223"/>
      <c r="D26" s="228"/>
      <c r="E26" s="225"/>
      <c r="F26" s="226"/>
      <c r="G26" s="225"/>
      <c r="H26" s="227"/>
      <c r="I26" s="226"/>
      <c r="J26" s="223"/>
      <c r="K26" s="224"/>
      <c r="L26" s="228"/>
    </row>
    <row r="27" spans="2:12" ht="25.15" customHeight="1" x14ac:dyDescent="0.25">
      <c r="B27" s="12">
        <v>4</v>
      </c>
      <c r="C27" s="223"/>
      <c r="D27" s="228"/>
      <c r="E27" s="225"/>
      <c r="F27" s="226"/>
      <c r="G27" s="225"/>
      <c r="H27" s="227"/>
      <c r="I27" s="226"/>
      <c r="J27" s="223"/>
      <c r="K27" s="224"/>
      <c r="L27" s="228"/>
    </row>
    <row r="28" spans="2:12" ht="25.15" customHeight="1" x14ac:dyDescent="0.25">
      <c r="B28" s="12">
        <v>5</v>
      </c>
      <c r="C28" s="223"/>
      <c r="D28" s="228"/>
      <c r="E28" s="225"/>
      <c r="F28" s="226"/>
      <c r="G28" s="225"/>
      <c r="H28" s="227"/>
      <c r="I28" s="226"/>
      <c r="J28" s="223"/>
      <c r="K28" s="224"/>
      <c r="L28" s="228"/>
    </row>
    <row r="29" spans="2:12" ht="25.15" customHeight="1" x14ac:dyDescent="0.25">
      <c r="B29" s="12">
        <v>6</v>
      </c>
      <c r="C29" s="223"/>
      <c r="D29" s="228"/>
      <c r="E29" s="225"/>
      <c r="F29" s="226"/>
      <c r="G29" s="225"/>
      <c r="H29" s="227"/>
      <c r="I29" s="226"/>
      <c r="J29" s="223"/>
      <c r="K29" s="224"/>
      <c r="L29" s="228"/>
    </row>
    <row r="30" spans="2:12" ht="25.15" customHeight="1" x14ac:dyDescent="0.25">
      <c r="B30" s="12">
        <v>7</v>
      </c>
      <c r="C30" s="223"/>
      <c r="D30" s="228"/>
      <c r="E30" s="225"/>
      <c r="F30" s="226"/>
      <c r="G30" s="225"/>
      <c r="H30" s="227"/>
      <c r="I30" s="226"/>
      <c r="J30" s="223"/>
      <c r="K30" s="224"/>
      <c r="L30" s="228"/>
    </row>
    <row r="31" spans="2:12" ht="25.15" customHeight="1" x14ac:dyDescent="0.25">
      <c r="B31" s="12">
        <v>8</v>
      </c>
      <c r="C31" s="223"/>
      <c r="D31" s="228"/>
      <c r="E31" s="225"/>
      <c r="F31" s="226"/>
      <c r="G31" s="225"/>
      <c r="H31" s="227"/>
      <c r="I31" s="226"/>
      <c r="J31" s="223"/>
      <c r="K31" s="224"/>
      <c r="L31" s="228"/>
    </row>
    <row r="32" spans="2:12" ht="25.15" customHeight="1" x14ac:dyDescent="0.25">
      <c r="B32" s="12">
        <v>9</v>
      </c>
      <c r="C32" s="223"/>
      <c r="D32" s="228"/>
      <c r="E32" s="225"/>
      <c r="F32" s="226"/>
      <c r="G32" s="225"/>
      <c r="H32" s="227"/>
      <c r="I32" s="226"/>
      <c r="J32" s="223"/>
      <c r="K32" s="224"/>
      <c r="L32" s="228"/>
    </row>
    <row r="33" spans="2:12" ht="25.15" customHeight="1" x14ac:dyDescent="0.25">
      <c r="B33" s="12">
        <v>10</v>
      </c>
      <c r="C33" s="223"/>
      <c r="D33" s="228"/>
      <c r="E33" s="225"/>
      <c r="F33" s="226"/>
      <c r="G33" s="225"/>
      <c r="H33" s="227"/>
      <c r="I33" s="226"/>
      <c r="J33" s="223"/>
      <c r="K33" s="224"/>
      <c r="L33" s="228"/>
    </row>
    <row r="34" spans="2:12" ht="22.15" customHeight="1" x14ac:dyDescent="0.25">
      <c r="B34" s="238" t="s">
        <v>107</v>
      </c>
      <c r="C34" s="238"/>
      <c r="D34" s="238"/>
      <c r="E34" s="238"/>
      <c r="F34" s="238"/>
      <c r="G34" s="15">
        <f>(E24*G24*J24+E25*G25*J25+E26*G26*J26+E27*G27*J27+E28*G28*J28+E29*G29*J29+E30*G30*J30+E31*G31*J31+E32*G32*J32+E33*G33*J33)*60/1000</f>
        <v>0</v>
      </c>
      <c r="H34" s="12" t="s">
        <v>41</v>
      </c>
      <c r="I34" s="14" t="s">
        <v>108</v>
      </c>
      <c r="J34" s="229" t="s">
        <v>109</v>
      </c>
      <c r="K34" s="230"/>
      <c r="L34" s="231"/>
    </row>
    <row r="35" spans="2:12" ht="22.15" customHeight="1" x14ac:dyDescent="0.25">
      <c r="B35" s="250" t="s">
        <v>99</v>
      </c>
      <c r="C35" s="251"/>
      <c r="D35" s="251"/>
      <c r="E35" s="251"/>
      <c r="F35" s="252"/>
      <c r="G35" s="15">
        <f>(C24*E24+C25*E25+C26*E26+C27*E27+C28*E28+C29*E29+C30*E30+C31*E31+C32*E32+C33*E33)*5/1000</f>
        <v>0</v>
      </c>
      <c r="H35" s="12" t="s">
        <v>41</v>
      </c>
      <c r="I35" s="14" t="s">
        <v>110</v>
      </c>
      <c r="J35" s="229" t="s">
        <v>98</v>
      </c>
      <c r="K35" s="230"/>
      <c r="L35" s="231"/>
    </row>
    <row r="36" spans="2:12" ht="15.75" x14ac:dyDescent="0.25">
      <c r="B36" s="16"/>
      <c r="C36" s="16"/>
      <c r="D36" s="16"/>
      <c r="E36" s="16"/>
      <c r="F36" s="16"/>
      <c r="G36" s="16"/>
      <c r="H36" s="16"/>
      <c r="I36" s="16"/>
      <c r="J36" s="16"/>
    </row>
    <row r="37" spans="2:12" ht="16.899999999999999" customHeight="1" x14ac:dyDescent="0.25">
      <c r="B37" s="16"/>
      <c r="C37" s="16"/>
      <c r="D37" s="16"/>
      <c r="E37" s="16"/>
      <c r="F37" s="16"/>
      <c r="G37" s="16"/>
    </row>
  </sheetData>
  <mergeCells count="107">
    <mergeCell ref="B1:L1"/>
    <mergeCell ref="J34:L34"/>
    <mergeCell ref="J35:L35"/>
    <mergeCell ref="B35:F35"/>
    <mergeCell ref="B34:F34"/>
    <mergeCell ref="J17:L17"/>
    <mergeCell ref="C32:D32"/>
    <mergeCell ref="E32:F32"/>
    <mergeCell ref="G32:I32"/>
    <mergeCell ref="J32:L32"/>
    <mergeCell ref="C33:D33"/>
    <mergeCell ref="E33:F33"/>
    <mergeCell ref="G33:I33"/>
    <mergeCell ref="J33:L33"/>
    <mergeCell ref="C30:D30"/>
    <mergeCell ref="E30:F30"/>
    <mergeCell ref="G30:I30"/>
    <mergeCell ref="J30:L30"/>
    <mergeCell ref="C31:D31"/>
    <mergeCell ref="E31:F31"/>
    <mergeCell ref="G31:I31"/>
    <mergeCell ref="J31:L31"/>
    <mergeCell ref="C28:D28"/>
    <mergeCell ref="E28:F28"/>
    <mergeCell ref="G28:I28"/>
    <mergeCell ref="J28:L28"/>
    <mergeCell ref="C29:D29"/>
    <mergeCell ref="E29:F29"/>
    <mergeCell ref="G29:I29"/>
    <mergeCell ref="J29:L29"/>
    <mergeCell ref="C26:D26"/>
    <mergeCell ref="E26:F26"/>
    <mergeCell ref="G26:I26"/>
    <mergeCell ref="J26:L26"/>
    <mergeCell ref="C27:D27"/>
    <mergeCell ref="E27:F27"/>
    <mergeCell ref="G27:I27"/>
    <mergeCell ref="J27:L27"/>
    <mergeCell ref="C24:D24"/>
    <mergeCell ref="E24:F24"/>
    <mergeCell ref="G24:I24"/>
    <mergeCell ref="J24:L24"/>
    <mergeCell ref="C25:D25"/>
    <mergeCell ref="E25:F25"/>
    <mergeCell ref="G25:I25"/>
    <mergeCell ref="J25:L25"/>
    <mergeCell ref="B21:F21"/>
    <mergeCell ref="C23:D23"/>
    <mergeCell ref="E23:F23"/>
    <mergeCell ref="G23:I23"/>
    <mergeCell ref="J23:L23"/>
    <mergeCell ref="J16:L16"/>
    <mergeCell ref="J18:L19"/>
    <mergeCell ref="C15:D15"/>
    <mergeCell ref="E15:F15"/>
    <mergeCell ref="G15:I15"/>
    <mergeCell ref="J15:L15"/>
    <mergeCell ref="D16:F16"/>
    <mergeCell ref="D17:F17"/>
    <mergeCell ref="B16:C17"/>
    <mergeCell ref="D18:F18"/>
    <mergeCell ref="D19:F19"/>
    <mergeCell ref="B18:C19"/>
    <mergeCell ref="I16:I17"/>
    <mergeCell ref="I18:I19"/>
    <mergeCell ref="C13:D13"/>
    <mergeCell ref="E13:F13"/>
    <mergeCell ref="G13:I13"/>
    <mergeCell ref="J13:L13"/>
    <mergeCell ref="C14:D14"/>
    <mergeCell ref="E14:F14"/>
    <mergeCell ref="G14:I14"/>
    <mergeCell ref="J14:L14"/>
    <mergeCell ref="C11:D11"/>
    <mergeCell ref="E11:F11"/>
    <mergeCell ref="G11:I11"/>
    <mergeCell ref="J11:L11"/>
    <mergeCell ref="C12:D12"/>
    <mergeCell ref="E12:F12"/>
    <mergeCell ref="G12:I12"/>
    <mergeCell ref="J12:L12"/>
    <mergeCell ref="J5:L5"/>
    <mergeCell ref="G7:I7"/>
    <mergeCell ref="G8:I8"/>
    <mergeCell ref="G9:I9"/>
    <mergeCell ref="G10:I10"/>
    <mergeCell ref="J6:L6"/>
    <mergeCell ref="J7:L7"/>
    <mergeCell ref="J8:L8"/>
    <mergeCell ref="J9:L9"/>
    <mergeCell ref="J10:L10"/>
    <mergeCell ref="C5:D5"/>
    <mergeCell ref="E5:F5"/>
    <mergeCell ref="B3:F3"/>
    <mergeCell ref="G3:H3"/>
    <mergeCell ref="C6:D6"/>
    <mergeCell ref="C7:D7"/>
    <mergeCell ref="C8:D8"/>
    <mergeCell ref="C9:D9"/>
    <mergeCell ref="C10:D10"/>
    <mergeCell ref="E6:F6"/>
    <mergeCell ref="E7:F7"/>
    <mergeCell ref="E8:F8"/>
    <mergeCell ref="E9:F9"/>
    <mergeCell ref="E10:F10"/>
    <mergeCell ref="G5:I5"/>
    <mergeCell ref="G6:I6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95" fitToHeight="0" orientation="portrait" r:id="rId1"/>
  <rowBreaks count="1" manualBreakCount="1">
    <brk id="36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</sheetPr>
  <dimension ref="T4:T12"/>
  <sheetViews>
    <sheetView workbookViewId="0">
      <selection activeCell="Q9" sqref="Q9"/>
    </sheetView>
  </sheetViews>
  <sheetFormatPr defaultRowHeight="15.75" x14ac:dyDescent="0.25"/>
  <cols>
    <col min="22" max="22" width="11.5703125" bestFit="1" customWidth="1"/>
  </cols>
  <sheetData>
    <row r="4" spans="20:20" x14ac:dyDescent="0.25">
      <c r="T4" t="s">
        <v>179</v>
      </c>
    </row>
    <row r="5" spans="20:20" x14ac:dyDescent="0.25">
      <c r="T5" s="46" t="s">
        <v>180</v>
      </c>
    </row>
    <row r="7" spans="20:20" x14ac:dyDescent="0.25">
      <c r="T7" t="s">
        <v>214</v>
      </c>
    </row>
    <row r="8" spans="20:20" x14ac:dyDescent="0.25">
      <c r="T8" s="46" t="s">
        <v>213</v>
      </c>
    </row>
    <row r="10" spans="20:20" x14ac:dyDescent="0.25">
      <c r="T10" t="s">
        <v>181</v>
      </c>
    </row>
    <row r="11" spans="20:20" x14ac:dyDescent="0.25">
      <c r="T11" t="s">
        <v>182</v>
      </c>
    </row>
    <row r="12" spans="20:20" x14ac:dyDescent="0.25">
      <c r="T12" s="46" t="s">
        <v>183</v>
      </c>
    </row>
  </sheetData>
  <phoneticPr fontId="2" type="noConversion"/>
  <hyperlinks>
    <hyperlink ref="T8" r:id="rId1" xr:uid="{00000000-0004-0000-0400-000000000000}"/>
    <hyperlink ref="T12" r:id="rId2" xr:uid="{00000000-0004-0000-0400-000001000000}"/>
    <hyperlink ref="T5" r:id="rId3" xr:uid="{00000000-0004-0000-0400-000002000000}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工作表6">
    <tabColor theme="7"/>
  </sheetPr>
  <dimension ref="B1:X21"/>
  <sheetViews>
    <sheetView topLeftCell="B1" zoomScale="85" zoomScaleNormal="85" workbookViewId="0">
      <selection activeCell="AB33" sqref="AB33"/>
    </sheetView>
  </sheetViews>
  <sheetFormatPr defaultRowHeight="15.75" x14ac:dyDescent="0.25"/>
  <cols>
    <col min="1" max="1" width="1.7109375" customWidth="1"/>
    <col min="21" max="21" width="1.7109375" customWidth="1"/>
    <col min="22" max="22" width="0.140625" customWidth="1"/>
    <col min="23" max="23" width="1.7109375" customWidth="1"/>
    <col min="35" max="35" width="1.7109375" customWidth="1"/>
  </cols>
  <sheetData>
    <row r="1" spans="2:20" ht="30" x14ac:dyDescent="0.45">
      <c r="B1" s="253" t="s">
        <v>58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</row>
    <row r="21" spans="24:24" ht="19.5" x14ac:dyDescent="0.3">
      <c r="X21" s="1" t="s">
        <v>60</v>
      </c>
    </row>
  </sheetData>
  <mergeCells count="1">
    <mergeCell ref="B1:T1"/>
  </mergeCells>
  <phoneticPr fontId="2" type="noConversion"/>
  <pageMargins left="0.7" right="0.7" top="0.75" bottom="0.75" header="0.3" footer="0.3"/>
  <pageSetup paperSize="9" scale="51" orientation="portrait" r:id="rId1"/>
  <colBreaks count="1" manualBreakCount="1">
    <brk id="22" max="1048575" man="1"/>
  </colBreaks>
  <drawing r:id="rId2"/>
  <legacyDrawing r:id="rId3"/>
  <oleObjects>
    <mc:AlternateContent xmlns:mc="http://schemas.openxmlformats.org/markup-compatibility/2006">
      <mc:Choice Requires="x14">
        <oleObject progId="Visio.Drawing.15" shapeId="2050" r:id="rId4">
          <objectPr defaultSize="0" autoPict="0" r:id="rId5">
            <anchor moveWithCells="1">
              <from>
                <xdr:col>1</xdr:col>
                <xdr:colOff>19050</xdr:colOff>
                <xdr:row>2</xdr:row>
                <xdr:rowOff>76200</xdr:rowOff>
              </from>
              <to>
                <xdr:col>19</xdr:col>
                <xdr:colOff>438150</xdr:colOff>
                <xdr:row>50</xdr:row>
                <xdr:rowOff>114300</xdr:rowOff>
              </to>
            </anchor>
          </objectPr>
        </oleObject>
      </mc:Choice>
      <mc:Fallback>
        <oleObject progId="Visio.Drawing.15" shapeId="2050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5">
    <tabColor rgb="FFFA4CD5"/>
    <pageSetUpPr fitToPage="1"/>
  </sheetPr>
  <dimension ref="B1:L21"/>
  <sheetViews>
    <sheetView view="pageBreakPreview" zoomScale="90" zoomScaleNormal="100" zoomScaleSheetLayoutView="90" workbookViewId="0">
      <selection activeCell="R16" sqref="R16"/>
    </sheetView>
  </sheetViews>
  <sheetFormatPr defaultColWidth="8.7109375" defaultRowHeight="15" x14ac:dyDescent="0.25"/>
  <cols>
    <col min="1" max="1" width="1.7109375" style="2" customWidth="1"/>
    <col min="2" max="10" width="8.7109375" style="2" customWidth="1"/>
    <col min="11" max="11" width="10.28515625" style="2" customWidth="1"/>
    <col min="12" max="12" width="38.7109375" style="2" customWidth="1"/>
    <col min="13" max="13" width="1.7109375" style="2" customWidth="1"/>
    <col min="14" max="16384" width="8.7109375" style="2"/>
  </cols>
  <sheetData>
    <row r="1" spans="2:12" ht="27" x14ac:dyDescent="0.25">
      <c r="B1" s="47" t="s">
        <v>194</v>
      </c>
      <c r="C1" s="9"/>
      <c r="D1" s="70" t="s">
        <v>195</v>
      </c>
      <c r="E1" s="70"/>
      <c r="F1" s="70"/>
      <c r="G1" s="70"/>
      <c r="H1" s="70"/>
      <c r="I1" s="70"/>
      <c r="J1" s="70"/>
      <c r="K1" s="70"/>
      <c r="L1" s="70"/>
    </row>
    <row r="2" spans="2:12" ht="6.4" customHeight="1" x14ac:dyDescent="0.25">
      <c r="B2" s="3"/>
    </row>
    <row r="3" spans="2:12" ht="21.6" customHeight="1" x14ac:dyDescent="0.25">
      <c r="B3" s="217" t="s">
        <v>45</v>
      </c>
      <c r="C3" s="217"/>
      <c r="D3" s="217"/>
      <c r="E3" s="217"/>
      <c r="F3" s="217"/>
    </row>
    <row r="4" spans="2:12" ht="6" customHeight="1" thickBot="1" x14ac:dyDescent="0.3"/>
    <row r="5" spans="2:12" ht="40.15" customHeight="1" x14ac:dyDescent="0.25">
      <c r="B5" s="219" t="s">
        <v>43</v>
      </c>
      <c r="C5" s="199"/>
      <c r="D5" s="199"/>
      <c r="E5" s="199" t="s">
        <v>55</v>
      </c>
      <c r="F5" s="199"/>
      <c r="G5" s="199"/>
      <c r="H5" s="199" t="s">
        <v>46</v>
      </c>
      <c r="I5" s="199"/>
      <c r="J5" s="199"/>
      <c r="K5" s="199"/>
      <c r="L5" s="200"/>
    </row>
    <row r="6" spans="2:12" ht="40.15" customHeight="1" x14ac:dyDescent="0.25">
      <c r="B6" s="201" t="s">
        <v>47</v>
      </c>
      <c r="C6" s="202"/>
      <c r="D6" s="202"/>
      <c r="E6" s="216">
        <f>'查核必填-實際用水量(表2)'!G13</f>
        <v>0</v>
      </c>
      <c r="F6" s="216"/>
      <c r="G6" s="216"/>
      <c r="H6" s="211" t="s">
        <v>117</v>
      </c>
      <c r="I6" s="211"/>
      <c r="J6" s="211"/>
      <c r="K6" s="211"/>
      <c r="L6" s="212"/>
    </row>
    <row r="7" spans="2:12" ht="40.15" customHeight="1" x14ac:dyDescent="0.25">
      <c r="B7" s="201" t="s">
        <v>201</v>
      </c>
      <c r="C7" s="202"/>
      <c r="D7" s="202"/>
      <c r="E7" s="216">
        <f>'查核必填-實際用水量(表2)'!H13</f>
        <v>0</v>
      </c>
      <c r="F7" s="216"/>
      <c r="G7" s="216"/>
      <c r="H7" s="211" t="s">
        <v>118</v>
      </c>
      <c r="I7" s="211"/>
      <c r="J7" s="211"/>
      <c r="K7" s="211"/>
      <c r="L7" s="212"/>
    </row>
    <row r="8" spans="2:12" ht="40.15" customHeight="1" x14ac:dyDescent="0.25">
      <c r="B8" s="201" t="s">
        <v>48</v>
      </c>
      <c r="C8" s="202"/>
      <c r="D8" s="202"/>
      <c r="E8" s="216">
        <f>'查核必填-實際用水量(表2)'!H7</f>
        <v>0</v>
      </c>
      <c r="F8" s="216"/>
      <c r="G8" s="216"/>
      <c r="H8" s="211" t="s">
        <v>119</v>
      </c>
      <c r="I8" s="211"/>
      <c r="J8" s="211"/>
      <c r="K8" s="211"/>
      <c r="L8" s="212"/>
    </row>
    <row r="9" spans="2:12" ht="40.15" customHeight="1" x14ac:dyDescent="0.25">
      <c r="B9" s="201" t="s">
        <v>49</v>
      </c>
      <c r="C9" s="202"/>
      <c r="D9" s="202"/>
      <c r="E9" s="216">
        <f>E7-E8</f>
        <v>0</v>
      </c>
      <c r="F9" s="216"/>
      <c r="G9" s="216"/>
      <c r="H9" s="211" t="s">
        <v>120</v>
      </c>
      <c r="I9" s="211"/>
      <c r="J9" s="211"/>
      <c r="K9" s="211"/>
      <c r="L9" s="212"/>
    </row>
    <row r="10" spans="2:12" ht="40.15" customHeight="1" x14ac:dyDescent="0.25">
      <c r="B10" s="201" t="s">
        <v>202</v>
      </c>
      <c r="C10" s="202"/>
      <c r="D10" s="202"/>
      <c r="E10" s="216">
        <f>'查核必填-實際用水量(表2)'!I13</f>
        <v>0</v>
      </c>
      <c r="F10" s="216"/>
      <c r="G10" s="216"/>
      <c r="H10" s="211" t="s">
        <v>121</v>
      </c>
      <c r="I10" s="211"/>
      <c r="J10" s="211"/>
      <c r="K10" s="211"/>
      <c r="L10" s="212"/>
    </row>
    <row r="11" spans="2:12" ht="40.15" customHeight="1" thickBot="1" x14ac:dyDescent="0.3">
      <c r="B11" s="205" t="s">
        <v>50</v>
      </c>
      <c r="C11" s="206"/>
      <c r="D11" s="206"/>
      <c r="E11" s="213">
        <f>'查核必填-實際用水量(表2)'!K13</f>
        <v>0</v>
      </c>
      <c r="F11" s="213"/>
      <c r="G11" s="213"/>
      <c r="H11" s="214" t="s">
        <v>122</v>
      </c>
      <c r="I11" s="214"/>
      <c r="J11" s="214"/>
      <c r="K11" s="214"/>
      <c r="L11" s="215"/>
    </row>
    <row r="12" spans="2:12" ht="25.15" customHeight="1" thickBot="1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2:12" ht="40.15" customHeight="1" x14ac:dyDescent="0.25">
      <c r="B13" s="219" t="s">
        <v>43</v>
      </c>
      <c r="C13" s="199"/>
      <c r="D13" s="199"/>
      <c r="E13" s="199" t="s">
        <v>52</v>
      </c>
      <c r="F13" s="199"/>
      <c r="G13" s="199"/>
      <c r="H13" s="199" t="s">
        <v>46</v>
      </c>
      <c r="I13" s="199"/>
      <c r="J13" s="199"/>
      <c r="K13" s="199"/>
      <c r="L13" s="200"/>
    </row>
    <row r="14" spans="2:12" ht="70.150000000000006" customHeight="1" x14ac:dyDescent="0.25">
      <c r="B14" s="201" t="s">
        <v>51</v>
      </c>
      <c r="C14" s="202"/>
      <c r="D14" s="202"/>
      <c r="E14" s="203" t="e">
        <f>(E10+E7)/(E6+E10+E7)*100</f>
        <v>#DIV/0!</v>
      </c>
      <c r="F14" s="203"/>
      <c r="G14" s="203"/>
      <c r="H14" s="209"/>
      <c r="I14" s="209"/>
      <c r="J14" s="209"/>
      <c r="K14" s="209"/>
      <c r="L14" s="210"/>
    </row>
    <row r="15" spans="2:12" ht="70.150000000000006" customHeight="1" x14ac:dyDescent="0.25">
      <c r="B15" s="201" t="s">
        <v>53</v>
      </c>
      <c r="C15" s="202"/>
      <c r="D15" s="202"/>
      <c r="E15" s="203" t="e">
        <f>(E10+E9)/(E6+E10+E9)*100</f>
        <v>#DIV/0!</v>
      </c>
      <c r="F15" s="203"/>
      <c r="G15" s="203"/>
      <c r="H15" s="202"/>
      <c r="I15" s="202"/>
      <c r="J15" s="202"/>
      <c r="K15" s="202"/>
      <c r="L15" s="204"/>
    </row>
    <row r="16" spans="2:12" ht="70.150000000000006" customHeight="1" thickBot="1" x14ac:dyDescent="0.3">
      <c r="B16" s="205" t="s">
        <v>54</v>
      </c>
      <c r="C16" s="206"/>
      <c r="D16" s="206"/>
      <c r="E16" s="207" t="e">
        <f>(E10+E9)/(E6+E10+E9-E11)*100</f>
        <v>#DIV/0!</v>
      </c>
      <c r="F16" s="207"/>
      <c r="G16" s="207"/>
      <c r="H16" s="206"/>
      <c r="I16" s="206"/>
      <c r="J16" s="206"/>
      <c r="K16" s="206"/>
      <c r="L16" s="208"/>
    </row>
    <row r="17" spans="2:12" ht="25.15" customHeight="1" x14ac:dyDescent="0.25">
      <c r="B17" s="18" t="s">
        <v>59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</row>
    <row r="18" spans="2:12" ht="25.15" customHeight="1" x14ac:dyDescent="0.25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</row>
    <row r="19" spans="2:12" ht="16.899999999999999" customHeight="1" x14ac:dyDescent="0.25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2:12" ht="15.75" x14ac:dyDescent="0.25">
      <c r="B20" s="16"/>
      <c r="C20" s="16"/>
      <c r="D20" s="16"/>
      <c r="E20" s="16"/>
      <c r="F20" s="16"/>
      <c r="G20" s="16"/>
      <c r="H20" s="16"/>
      <c r="I20" s="16"/>
      <c r="J20" s="16"/>
    </row>
    <row r="21" spans="2:12" ht="16.899999999999999" customHeight="1" x14ac:dyDescent="0.25">
      <c r="B21" s="16"/>
      <c r="C21" s="16"/>
      <c r="D21" s="16"/>
      <c r="E21" s="16"/>
      <c r="F21" s="16"/>
      <c r="G21" s="16"/>
    </row>
  </sheetData>
  <mergeCells count="38">
    <mergeCell ref="D1:L1"/>
    <mergeCell ref="B3:F3"/>
    <mergeCell ref="B18:D18"/>
    <mergeCell ref="E18:G18"/>
    <mergeCell ref="H18:L18"/>
    <mergeCell ref="B13:D13"/>
    <mergeCell ref="E13:G13"/>
    <mergeCell ref="B5:D5"/>
    <mergeCell ref="E5:G5"/>
    <mergeCell ref="H5:L5"/>
    <mergeCell ref="B6:D6"/>
    <mergeCell ref="E6:G6"/>
    <mergeCell ref="H6:L6"/>
    <mergeCell ref="H7:L7"/>
    <mergeCell ref="B8:D8"/>
    <mergeCell ref="E8:G8"/>
    <mergeCell ref="H8:L8"/>
    <mergeCell ref="B9:D9"/>
    <mergeCell ref="E9:G9"/>
    <mergeCell ref="H9:L9"/>
    <mergeCell ref="B7:D7"/>
    <mergeCell ref="E7:G7"/>
    <mergeCell ref="H10:L10"/>
    <mergeCell ref="B11:D11"/>
    <mergeCell ref="E11:G11"/>
    <mergeCell ref="H11:L11"/>
    <mergeCell ref="B10:D10"/>
    <mergeCell ref="E10:G10"/>
    <mergeCell ref="H13:L13"/>
    <mergeCell ref="B15:D15"/>
    <mergeCell ref="E15:G15"/>
    <mergeCell ref="H15:L15"/>
    <mergeCell ref="B16:D16"/>
    <mergeCell ref="E16:G16"/>
    <mergeCell ref="H16:L16"/>
    <mergeCell ref="B14:D14"/>
    <mergeCell ref="E14:G14"/>
    <mergeCell ref="H14:L14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84" fitToHeight="0" orientation="portrait" r:id="rId1"/>
  <rowBreaks count="1" manualBreakCount="1">
    <brk id="20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工作表4">
    <pageSetUpPr fitToPage="1"/>
  </sheetPr>
  <dimension ref="B1:M28"/>
  <sheetViews>
    <sheetView tabSelected="1" view="pageBreakPreview" zoomScale="70" zoomScaleNormal="70" zoomScaleSheetLayoutView="70" workbookViewId="0">
      <selection activeCell="T17" sqref="T17"/>
    </sheetView>
  </sheetViews>
  <sheetFormatPr defaultColWidth="9" defaultRowHeight="15" x14ac:dyDescent="0.25"/>
  <cols>
    <col min="1" max="1" width="1.7109375" style="2" customWidth="1"/>
    <col min="2" max="3" width="6.7109375" style="2" customWidth="1"/>
    <col min="4" max="4" width="10.7109375" style="33" customWidth="1"/>
    <col min="5" max="5" width="20" style="2" customWidth="1"/>
    <col min="6" max="6" width="11.28515625" style="2" customWidth="1"/>
    <col min="7" max="7" width="11.85546875" style="2" customWidth="1"/>
    <col min="8" max="9" width="6.7109375" style="2" customWidth="1"/>
    <col min="10" max="10" width="13.7109375" style="26" customWidth="1"/>
    <col min="11" max="11" width="11.28515625" style="2" customWidth="1"/>
    <col min="12" max="12" width="11.140625" style="2" customWidth="1"/>
    <col min="13" max="13" width="37.5703125" style="2" customWidth="1"/>
    <col min="14" max="14" width="1.7109375" style="2" customWidth="1"/>
    <col min="15" max="16384" width="9" style="2"/>
  </cols>
  <sheetData>
    <row r="1" spans="2:13" ht="34.15" customHeight="1" x14ac:dyDescent="0.25">
      <c r="B1" s="8"/>
      <c r="C1" s="9"/>
      <c r="D1" s="70" t="s">
        <v>192</v>
      </c>
      <c r="E1" s="70"/>
      <c r="F1" s="70"/>
      <c r="G1" s="70"/>
      <c r="H1" s="70"/>
      <c r="I1" s="70"/>
      <c r="J1" s="70"/>
      <c r="K1" s="70"/>
      <c r="L1" s="70"/>
      <c r="M1" s="70"/>
    </row>
    <row r="2" spans="2:13" ht="21" customHeight="1" thickBot="1" x14ac:dyDescent="0.3">
      <c r="B2" s="254" t="s">
        <v>1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</row>
    <row r="3" spans="2:13" ht="41.65" customHeight="1" thickBot="1" x14ac:dyDescent="0.3">
      <c r="B3" s="273" t="s">
        <v>2</v>
      </c>
      <c r="C3" s="274"/>
      <c r="D3" s="29" t="s">
        <v>55</v>
      </c>
      <c r="E3" s="274" t="s">
        <v>3</v>
      </c>
      <c r="F3" s="274"/>
      <c r="G3" s="274"/>
      <c r="H3" s="299" t="s">
        <v>2</v>
      </c>
      <c r="I3" s="274"/>
      <c r="J3" s="24" t="s">
        <v>55</v>
      </c>
      <c r="K3" s="274" t="s">
        <v>3</v>
      </c>
      <c r="L3" s="274"/>
      <c r="M3" s="297"/>
    </row>
    <row r="4" spans="2:13" ht="37.15" customHeight="1" x14ac:dyDescent="0.25">
      <c r="B4" s="281" t="s">
        <v>12</v>
      </c>
      <c r="C4" s="20" t="s">
        <v>123</v>
      </c>
      <c r="D4" s="30"/>
      <c r="E4" s="286" t="s">
        <v>4</v>
      </c>
      <c r="F4" s="286"/>
      <c r="G4" s="298"/>
      <c r="H4" s="259" t="s">
        <v>14</v>
      </c>
      <c r="I4" s="20" t="s">
        <v>124</v>
      </c>
      <c r="J4" s="28"/>
      <c r="K4" s="286" t="s">
        <v>56</v>
      </c>
      <c r="L4" s="286"/>
      <c r="M4" s="288"/>
    </row>
    <row r="5" spans="2:13" ht="37.15" customHeight="1" x14ac:dyDescent="0.25">
      <c r="B5" s="282"/>
      <c r="C5" s="14" t="s">
        <v>125</v>
      </c>
      <c r="D5" s="28"/>
      <c r="E5" s="256" t="s">
        <v>5</v>
      </c>
      <c r="F5" s="256"/>
      <c r="G5" s="260"/>
      <c r="H5" s="259"/>
      <c r="I5" s="14" t="s">
        <v>126</v>
      </c>
      <c r="J5" s="28"/>
      <c r="K5" s="255" t="s">
        <v>18</v>
      </c>
      <c r="L5" s="255"/>
      <c r="M5" s="258"/>
    </row>
    <row r="6" spans="2:13" ht="37.15" customHeight="1" x14ac:dyDescent="0.25">
      <c r="B6" s="282"/>
      <c r="C6" s="14" t="s">
        <v>127</v>
      </c>
      <c r="D6" s="28"/>
      <c r="E6" s="256" t="s">
        <v>6</v>
      </c>
      <c r="F6" s="256"/>
      <c r="G6" s="260"/>
      <c r="H6" s="259"/>
      <c r="I6" s="14" t="s">
        <v>159</v>
      </c>
      <c r="J6" s="28"/>
      <c r="K6" s="256" t="s">
        <v>15</v>
      </c>
      <c r="L6" s="256"/>
      <c r="M6" s="257"/>
    </row>
    <row r="7" spans="2:13" ht="37.15" customHeight="1" x14ac:dyDescent="0.25">
      <c r="B7" s="282"/>
      <c r="C7" s="14" t="s">
        <v>128</v>
      </c>
      <c r="D7" s="28"/>
      <c r="E7" s="256" t="s">
        <v>7</v>
      </c>
      <c r="F7" s="256"/>
      <c r="G7" s="260"/>
      <c r="H7" s="259"/>
      <c r="I7" s="14" t="s">
        <v>129</v>
      </c>
      <c r="J7" s="28"/>
      <c r="K7" s="256" t="s">
        <v>16</v>
      </c>
      <c r="L7" s="256"/>
      <c r="M7" s="257"/>
    </row>
    <row r="8" spans="2:13" ht="37.15" customHeight="1" x14ac:dyDescent="0.25">
      <c r="B8" s="282"/>
      <c r="C8" s="14" t="s">
        <v>130</v>
      </c>
      <c r="D8" s="28"/>
      <c r="E8" s="256" t="s">
        <v>8</v>
      </c>
      <c r="F8" s="256"/>
      <c r="G8" s="260"/>
      <c r="H8" s="259"/>
      <c r="I8" s="14" t="s">
        <v>131</v>
      </c>
      <c r="J8" s="28"/>
      <c r="K8" s="255" t="s">
        <v>17</v>
      </c>
      <c r="L8" s="256"/>
      <c r="M8" s="257"/>
    </row>
    <row r="9" spans="2:13" ht="37.15" customHeight="1" x14ac:dyDescent="0.25">
      <c r="B9" s="282"/>
      <c r="C9" s="14" t="s">
        <v>132</v>
      </c>
      <c r="D9" s="28"/>
      <c r="E9" s="256" t="s">
        <v>9</v>
      </c>
      <c r="F9" s="256"/>
      <c r="G9" s="260"/>
      <c r="H9" s="259"/>
      <c r="I9" s="14" t="s">
        <v>133</v>
      </c>
      <c r="J9" s="28"/>
      <c r="K9" s="255" t="s">
        <v>26</v>
      </c>
      <c r="L9" s="256"/>
      <c r="M9" s="257"/>
    </row>
    <row r="10" spans="2:13" ht="37.15" customHeight="1" x14ac:dyDescent="0.25">
      <c r="B10" s="282"/>
      <c r="C10" s="14" t="s">
        <v>134</v>
      </c>
      <c r="D10" s="28"/>
      <c r="E10" s="256" t="s">
        <v>10</v>
      </c>
      <c r="F10" s="256"/>
      <c r="G10" s="260"/>
      <c r="H10" s="259"/>
      <c r="I10" s="14" t="s">
        <v>135</v>
      </c>
      <c r="J10" s="28"/>
      <c r="K10" s="256" t="s">
        <v>24</v>
      </c>
      <c r="L10" s="256"/>
      <c r="M10" s="257"/>
    </row>
    <row r="11" spans="2:13" ht="37.15" customHeight="1" x14ac:dyDescent="0.3">
      <c r="B11" s="296"/>
      <c r="C11" s="14" t="s">
        <v>160</v>
      </c>
      <c r="D11" s="28"/>
      <c r="E11" s="51" t="s">
        <v>167</v>
      </c>
      <c r="F11" s="261"/>
      <c r="G11" s="262"/>
      <c r="H11" s="259"/>
      <c r="I11" s="14" t="s">
        <v>161</v>
      </c>
      <c r="J11" s="53"/>
      <c r="K11" s="263" t="s">
        <v>166</v>
      </c>
      <c r="L11" s="264"/>
      <c r="M11" s="54"/>
    </row>
    <row r="12" spans="2:13" ht="37.15" customHeight="1" thickBot="1" x14ac:dyDescent="0.3">
      <c r="B12" s="283"/>
      <c r="C12" s="23" t="s">
        <v>136</v>
      </c>
      <c r="D12" s="32">
        <f>SUM(D4:D11)</f>
        <v>0</v>
      </c>
      <c r="E12" s="293"/>
      <c r="F12" s="294"/>
      <c r="G12" s="300"/>
      <c r="H12" s="259"/>
      <c r="I12" s="23" t="s">
        <v>137</v>
      </c>
      <c r="J12" s="52">
        <f>SUM(J4:J11)</f>
        <v>0</v>
      </c>
      <c r="K12" s="293"/>
      <c r="L12" s="294"/>
      <c r="M12" s="295"/>
    </row>
    <row r="13" spans="2:13" ht="37.15" customHeight="1" x14ac:dyDescent="0.25">
      <c r="B13" s="281" t="s">
        <v>13</v>
      </c>
      <c r="C13" s="20" t="s">
        <v>138</v>
      </c>
      <c r="D13" s="28"/>
      <c r="E13" s="290" t="s">
        <v>11</v>
      </c>
      <c r="F13" s="290"/>
      <c r="G13" s="290"/>
      <c r="H13" s="291" t="s">
        <v>174</v>
      </c>
      <c r="I13" s="20" t="s">
        <v>139</v>
      </c>
      <c r="J13" s="25"/>
      <c r="K13" s="286" t="s">
        <v>27</v>
      </c>
      <c r="L13" s="286"/>
      <c r="M13" s="288"/>
    </row>
    <row r="14" spans="2:13" ht="37.15" customHeight="1" x14ac:dyDescent="0.25">
      <c r="B14" s="282"/>
      <c r="C14" s="14" t="s">
        <v>140</v>
      </c>
      <c r="D14" s="28"/>
      <c r="E14" s="255" t="s">
        <v>19</v>
      </c>
      <c r="F14" s="255"/>
      <c r="G14" s="255"/>
      <c r="H14" s="259"/>
      <c r="I14" s="14" t="s">
        <v>141</v>
      </c>
      <c r="J14" s="25"/>
      <c r="K14" s="265" t="s">
        <v>175</v>
      </c>
      <c r="L14" s="266"/>
      <c r="M14" s="267"/>
    </row>
    <row r="15" spans="2:13" ht="37.15" customHeight="1" x14ac:dyDescent="0.25">
      <c r="B15" s="282"/>
      <c r="C15" s="14" t="s">
        <v>142</v>
      </c>
      <c r="D15" s="28"/>
      <c r="E15" s="255" t="s">
        <v>20</v>
      </c>
      <c r="F15" s="255"/>
      <c r="G15" s="255"/>
      <c r="H15" s="259"/>
      <c r="I15" s="14" t="s">
        <v>143</v>
      </c>
      <c r="J15" s="25"/>
      <c r="K15" s="256" t="s">
        <v>38</v>
      </c>
      <c r="L15" s="256"/>
      <c r="M15" s="257"/>
    </row>
    <row r="16" spans="2:13" ht="37.15" customHeight="1" x14ac:dyDescent="0.25">
      <c r="B16" s="282"/>
      <c r="C16" s="14" t="s">
        <v>144</v>
      </c>
      <c r="D16" s="28"/>
      <c r="E16" s="255" t="s">
        <v>21</v>
      </c>
      <c r="F16" s="255"/>
      <c r="G16" s="255"/>
      <c r="H16" s="259"/>
      <c r="I16" s="14" t="s">
        <v>145</v>
      </c>
      <c r="J16" s="25"/>
      <c r="K16" s="255" t="s">
        <v>39</v>
      </c>
      <c r="L16" s="255"/>
      <c r="M16" s="258"/>
    </row>
    <row r="17" spans="2:13" ht="37.15" customHeight="1" x14ac:dyDescent="0.25">
      <c r="B17" s="282"/>
      <c r="C17" s="14" t="s">
        <v>146</v>
      </c>
      <c r="D17" s="28"/>
      <c r="E17" s="255" t="s">
        <v>22</v>
      </c>
      <c r="F17" s="255"/>
      <c r="G17" s="255"/>
      <c r="H17" s="259"/>
      <c r="I17" s="14" t="s">
        <v>147</v>
      </c>
      <c r="J17" s="25"/>
      <c r="K17" s="256" t="s">
        <v>28</v>
      </c>
      <c r="L17" s="256"/>
      <c r="M17" s="257"/>
    </row>
    <row r="18" spans="2:13" ht="37.15" customHeight="1" x14ac:dyDescent="0.25">
      <c r="B18" s="282"/>
      <c r="C18" s="14" t="s">
        <v>148</v>
      </c>
      <c r="D18" s="28"/>
      <c r="E18" s="255" t="s">
        <v>23</v>
      </c>
      <c r="F18" s="255"/>
      <c r="G18" s="255"/>
      <c r="H18" s="259"/>
      <c r="I18" s="14" t="s">
        <v>162</v>
      </c>
      <c r="J18" s="25"/>
      <c r="K18" s="256" t="s">
        <v>29</v>
      </c>
      <c r="L18" s="256"/>
      <c r="M18" s="257"/>
    </row>
    <row r="19" spans="2:13" ht="37.15" customHeight="1" x14ac:dyDescent="0.25">
      <c r="B19" s="282"/>
      <c r="C19" s="14" t="s">
        <v>149</v>
      </c>
      <c r="D19" s="28"/>
      <c r="E19" s="255" t="s">
        <v>25</v>
      </c>
      <c r="F19" s="255"/>
      <c r="G19" s="255"/>
      <c r="H19" s="259"/>
      <c r="I19" s="14" t="s">
        <v>163</v>
      </c>
      <c r="J19" s="25"/>
      <c r="K19" s="255" t="s">
        <v>44</v>
      </c>
      <c r="L19" s="256"/>
      <c r="M19" s="257"/>
    </row>
    <row r="20" spans="2:13" ht="37.15" customHeight="1" x14ac:dyDescent="0.3">
      <c r="B20" s="289"/>
      <c r="C20" s="14" t="s">
        <v>164</v>
      </c>
      <c r="D20" s="28"/>
      <c r="E20" s="55" t="s">
        <v>168</v>
      </c>
      <c r="F20" s="261"/>
      <c r="G20" s="262"/>
      <c r="H20" s="292"/>
      <c r="I20" s="14" t="s">
        <v>150</v>
      </c>
      <c r="J20" s="57"/>
      <c r="K20" s="263" t="s">
        <v>169</v>
      </c>
      <c r="L20" s="264"/>
      <c r="M20" s="54"/>
    </row>
    <row r="21" spans="2:13" ht="37.15" customHeight="1" thickBot="1" x14ac:dyDescent="0.3">
      <c r="B21" s="289"/>
      <c r="C21" s="43" t="s">
        <v>151</v>
      </c>
      <c r="D21" s="59">
        <f>SUM(D13:D20)</f>
        <v>0</v>
      </c>
      <c r="E21" s="278"/>
      <c r="F21" s="279"/>
      <c r="G21" s="279"/>
      <c r="H21" s="292"/>
      <c r="I21" s="58" t="s">
        <v>152</v>
      </c>
      <c r="J21" s="56">
        <f>SUM(J13:J20)</f>
        <v>0</v>
      </c>
      <c r="K21" s="278"/>
      <c r="L21" s="279"/>
      <c r="M21" s="280"/>
    </row>
    <row r="22" spans="2:13" ht="37.15" customHeight="1" x14ac:dyDescent="0.25">
      <c r="B22" s="281" t="s">
        <v>30</v>
      </c>
      <c r="C22" s="20" t="s">
        <v>153</v>
      </c>
      <c r="D22" s="30"/>
      <c r="E22" s="286" t="s">
        <v>31</v>
      </c>
      <c r="F22" s="286"/>
      <c r="G22" s="286"/>
      <c r="H22" s="284" t="s">
        <v>30</v>
      </c>
      <c r="I22" s="20" t="s">
        <v>154</v>
      </c>
      <c r="J22" s="44"/>
      <c r="K22" s="286" t="s">
        <v>34</v>
      </c>
      <c r="L22" s="286"/>
      <c r="M22" s="288"/>
    </row>
    <row r="23" spans="2:13" ht="37.15" customHeight="1" x14ac:dyDescent="0.25">
      <c r="B23" s="282"/>
      <c r="C23" s="14" t="s">
        <v>155</v>
      </c>
      <c r="D23" s="28"/>
      <c r="E23" s="256" t="s">
        <v>36</v>
      </c>
      <c r="F23" s="256"/>
      <c r="G23" s="256"/>
      <c r="H23" s="259"/>
      <c r="I23" s="22" t="s">
        <v>42</v>
      </c>
      <c r="J23" s="25"/>
      <c r="K23" s="256" t="s">
        <v>35</v>
      </c>
      <c r="L23" s="256"/>
      <c r="M23" s="257"/>
    </row>
    <row r="24" spans="2:13" ht="37.15" customHeight="1" x14ac:dyDescent="0.25">
      <c r="B24" s="282"/>
      <c r="C24" s="14" t="s">
        <v>156</v>
      </c>
      <c r="D24" s="28"/>
      <c r="E24" s="256" t="s">
        <v>32</v>
      </c>
      <c r="F24" s="256"/>
      <c r="G24" s="256"/>
      <c r="H24" s="259"/>
      <c r="I24" s="14" t="s">
        <v>157</v>
      </c>
      <c r="J24" s="25"/>
      <c r="K24" s="256" t="s">
        <v>37</v>
      </c>
      <c r="L24" s="256"/>
      <c r="M24" s="257"/>
    </row>
    <row r="25" spans="2:13" ht="37.15" customHeight="1" thickBot="1" x14ac:dyDescent="0.35">
      <c r="B25" s="283"/>
      <c r="C25" s="21" t="s">
        <v>158</v>
      </c>
      <c r="D25" s="31"/>
      <c r="E25" s="287" t="s">
        <v>33</v>
      </c>
      <c r="F25" s="287"/>
      <c r="G25" s="287"/>
      <c r="H25" s="285"/>
      <c r="I25" s="21" t="s">
        <v>165</v>
      </c>
      <c r="J25" s="27"/>
      <c r="K25" s="268" t="s">
        <v>170</v>
      </c>
      <c r="L25" s="269"/>
      <c r="M25" s="45"/>
    </row>
    <row r="26" spans="2:13" ht="100.15" customHeight="1" thickBot="1" x14ac:dyDescent="0.3">
      <c r="B26" s="273" t="s">
        <v>40</v>
      </c>
      <c r="C26" s="274"/>
      <c r="D26" s="275"/>
      <c r="E26" s="276"/>
      <c r="F26" s="276"/>
      <c r="G26" s="276"/>
      <c r="H26" s="276"/>
      <c r="I26" s="276"/>
      <c r="J26" s="276"/>
      <c r="K26" s="276"/>
      <c r="L26" s="276"/>
      <c r="M26" s="277"/>
    </row>
    <row r="27" spans="2:13" ht="48" customHeight="1" thickBot="1" x14ac:dyDescent="0.3">
      <c r="B27" s="270" t="s">
        <v>177</v>
      </c>
      <c r="C27" s="271"/>
      <c r="D27" s="271"/>
      <c r="E27" s="271"/>
      <c r="F27" s="271"/>
      <c r="G27" s="271"/>
      <c r="H27" s="271"/>
      <c r="I27" s="271"/>
      <c r="J27" s="271"/>
      <c r="K27" s="271"/>
      <c r="L27" s="271"/>
      <c r="M27" s="272"/>
    </row>
    <row r="28" spans="2:13" ht="4.9000000000000004" customHeight="1" x14ac:dyDescent="0.25"/>
  </sheetData>
  <mergeCells count="59">
    <mergeCell ref="K12:M12"/>
    <mergeCell ref="B3:C3"/>
    <mergeCell ref="B4:B12"/>
    <mergeCell ref="E3:G3"/>
    <mergeCell ref="K3:M3"/>
    <mergeCell ref="E4:G4"/>
    <mergeCell ref="K4:M4"/>
    <mergeCell ref="E5:G5"/>
    <mergeCell ref="H3:I3"/>
    <mergeCell ref="K5:M5"/>
    <mergeCell ref="K6:M6"/>
    <mergeCell ref="K7:M7"/>
    <mergeCell ref="K8:M8"/>
    <mergeCell ref="K9:M9"/>
    <mergeCell ref="K10:M10"/>
    <mergeCell ref="E12:G12"/>
    <mergeCell ref="E21:G21"/>
    <mergeCell ref="K21:M21"/>
    <mergeCell ref="B22:B25"/>
    <mergeCell ref="H22:H25"/>
    <mergeCell ref="E22:G22"/>
    <mergeCell ref="E23:G23"/>
    <mergeCell ref="E24:G24"/>
    <mergeCell ref="E25:G25"/>
    <mergeCell ref="K22:M22"/>
    <mergeCell ref="K23:M23"/>
    <mergeCell ref="B13:B21"/>
    <mergeCell ref="E13:G13"/>
    <mergeCell ref="H13:H21"/>
    <mergeCell ref="K13:M13"/>
    <mergeCell ref="E19:G19"/>
    <mergeCell ref="K19:M19"/>
    <mergeCell ref="F20:G20"/>
    <mergeCell ref="K20:L20"/>
    <mergeCell ref="E17:G17"/>
    <mergeCell ref="K17:M17"/>
    <mergeCell ref="E18:G18"/>
    <mergeCell ref="K18:M18"/>
    <mergeCell ref="K25:L25"/>
    <mergeCell ref="B27:M27"/>
    <mergeCell ref="B26:C26"/>
    <mergeCell ref="D26:M26"/>
    <mergeCell ref="K24:M24"/>
    <mergeCell ref="D1:M1"/>
    <mergeCell ref="B2:M2"/>
    <mergeCell ref="E15:G15"/>
    <mergeCell ref="K15:M15"/>
    <mergeCell ref="E16:G16"/>
    <mergeCell ref="K16:M16"/>
    <mergeCell ref="H4:H12"/>
    <mergeCell ref="E8:G8"/>
    <mergeCell ref="E9:G9"/>
    <mergeCell ref="E10:G10"/>
    <mergeCell ref="F11:G11"/>
    <mergeCell ref="K11:L11"/>
    <mergeCell ref="E14:G14"/>
    <mergeCell ref="K14:M14"/>
    <mergeCell ref="E6:G6"/>
    <mergeCell ref="E7:G7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6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具名範圍</vt:lpstr>
      </vt:variant>
      <vt:variant>
        <vt:i4>6</vt:i4>
      </vt:variant>
    </vt:vector>
  </HeadingPairs>
  <TitlesOfParts>
    <vt:vector size="13" baseType="lpstr">
      <vt:lpstr>查核必填-廠商基本資料及水源(表1)</vt:lpstr>
      <vt:lpstr>查核必填-實際用水量(表2)</vt:lpstr>
      <vt:lpstr>冷卻水塔&amp;洗滌塔試算參考</vt:lpstr>
      <vt:lpstr>用水平衡概念</vt:lpstr>
      <vt:lpstr>用水平衡圖(範例)</vt:lpstr>
      <vt:lpstr>回收率</vt:lpstr>
      <vt:lpstr>用水編號代碼表</vt:lpstr>
      <vt:lpstr>'用水平衡圖(範例)'!Print_Area</vt:lpstr>
      <vt:lpstr>用水編號代碼表!Print_Area</vt:lpstr>
      <vt:lpstr>回收率!Print_Area</vt:lpstr>
      <vt:lpstr>'冷卻水塔&amp;洗滌塔試算參考'!Print_Area</vt:lpstr>
      <vt:lpstr>'查核必填-實際用水量(表2)'!Print_Area</vt:lpstr>
      <vt:lpstr>'查核必填-廠商基本資料及水源(表1)'!Print_Area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2022-03-01T11:49:30Z</dcterms:modified>
</cp:coreProperties>
</file>